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egberto\hpef\PRESUPUESTO 2020\ppto aprobado\"/>
    </mc:Choice>
  </mc:AlternateContent>
  <bookViews>
    <workbookView xWindow="240" yWindow="75" windowWidth="18795" windowHeight="8610" tabRatio="834" activeTab="13"/>
  </bookViews>
  <sheets>
    <sheet name="ingresos" sheetId="2" r:id="rId1"/>
    <sheet name="gastos 0001" sheetId="1" r:id="rId2"/>
    <sheet name="gastos 0099" sheetId="4" r:id="rId3"/>
    <sheet name="gastos 7201" sheetId="3" r:id="rId4"/>
    <sheet name="invers 7300" sheetId="5" r:id="rId5"/>
    <sheet name="gastos 9722" sheetId="6" r:id="rId6"/>
    <sheet name="gastos 9801" sheetId="7" r:id="rId7"/>
    <sheet name="gastos 9901" sheetId="8" r:id="rId8"/>
    <sheet name="proy 1" sheetId="10" r:id="rId9"/>
    <sheet name="proy 2" sheetId="11" r:id="rId10"/>
    <sheet name="proy 3" sheetId="12" r:id="rId11"/>
    <sheet name="proy 4" sheetId="13" r:id="rId12"/>
    <sheet name="proy 5" sheetId="14" r:id="rId13"/>
    <sheet name="gastos total" sheetId="9" r:id="rId14"/>
    <sheet name="Hoja3" sheetId="17" r:id="rId15"/>
    <sheet name="Hoja2" sheetId="16" r:id="rId16"/>
    <sheet name="Hoja1" sheetId="15" r:id="rId17"/>
  </sheets>
  <definedNames>
    <definedName name="_xlnm.Print_Titles" localSheetId="1">'gastos 0001'!$1:$23</definedName>
    <definedName name="_xlnm.Print_Titles" localSheetId="3">'gastos 7201'!$1:$23</definedName>
    <definedName name="_xlnm.Print_Titles" localSheetId="13">'gastos total'!$1:$23</definedName>
  </definedNames>
  <calcPr calcId="162913"/>
</workbook>
</file>

<file path=xl/calcChain.xml><?xml version="1.0" encoding="utf-8"?>
<calcChain xmlns="http://schemas.openxmlformats.org/spreadsheetml/2006/main">
  <c r="AR114" i="6" l="1"/>
  <c r="AP114" i="6"/>
  <c r="AQ114" i="6" s="1"/>
  <c r="AH114" i="6"/>
  <c r="AF114" i="6"/>
  <c r="AG114" i="6" s="1"/>
  <c r="X114" i="6"/>
  <c r="V114" i="6"/>
  <c r="N114" i="6"/>
  <c r="L114" i="6"/>
  <c r="M114" i="6" s="1"/>
  <c r="E114" i="6"/>
  <c r="AR130" i="6"/>
  <c r="AS130" i="6" s="1"/>
  <c r="AQ130" i="6"/>
  <c r="AP130" i="6"/>
  <c r="AH130" i="6"/>
  <c r="AI130" i="6" s="1"/>
  <c r="AF130" i="6"/>
  <c r="AG130" i="6" s="1"/>
  <c r="X130" i="6"/>
  <c r="Y130" i="6" s="1"/>
  <c r="W130" i="6"/>
  <c r="V130" i="6"/>
  <c r="N130" i="6"/>
  <c r="O130" i="6" s="1"/>
  <c r="L130" i="6"/>
  <c r="M130" i="6" s="1"/>
  <c r="E130" i="6"/>
  <c r="AR114" i="7"/>
  <c r="AP114" i="7"/>
  <c r="AH114" i="7"/>
  <c r="AI114" i="7" s="1"/>
  <c r="AF114" i="7"/>
  <c r="AG114" i="7" s="1"/>
  <c r="X114" i="7"/>
  <c r="V114" i="7"/>
  <c r="N114" i="7"/>
  <c r="L114" i="7"/>
  <c r="E114" i="7"/>
  <c r="AR130" i="7"/>
  <c r="AP130" i="7"/>
  <c r="AH130" i="7"/>
  <c r="AF130" i="7"/>
  <c r="X130" i="7"/>
  <c r="V130" i="7"/>
  <c r="Y130" i="7" s="1"/>
  <c r="N130" i="7"/>
  <c r="O130" i="7" s="1"/>
  <c r="L130" i="7"/>
  <c r="E130" i="7"/>
  <c r="AR130" i="8"/>
  <c r="AP130" i="8"/>
  <c r="AH130" i="8"/>
  <c r="AI130" i="8" s="1"/>
  <c r="AF130" i="8"/>
  <c r="X130" i="8"/>
  <c r="V130" i="8"/>
  <c r="N130" i="8"/>
  <c r="L130" i="8"/>
  <c r="E130" i="8"/>
  <c r="AR130" i="10"/>
  <c r="AS130" i="10" s="1"/>
  <c r="AQ130" i="10"/>
  <c r="AP130" i="10"/>
  <c r="AI130" i="10"/>
  <c r="AH130" i="10"/>
  <c r="AF130" i="10"/>
  <c r="AG130" i="10" s="1"/>
  <c r="X130" i="10"/>
  <c r="Y130" i="10" s="1"/>
  <c r="V130" i="10"/>
  <c r="W130" i="10" s="1"/>
  <c r="N130" i="10"/>
  <c r="L130" i="10"/>
  <c r="E130" i="10"/>
  <c r="C81" i="9"/>
  <c r="D81" i="9"/>
  <c r="F81" i="9"/>
  <c r="G81" i="9"/>
  <c r="H81" i="9"/>
  <c r="I81" i="9"/>
  <c r="J81" i="9"/>
  <c r="K81" i="9"/>
  <c r="P81" i="9"/>
  <c r="Q81" i="9"/>
  <c r="R81" i="9"/>
  <c r="S81" i="9"/>
  <c r="T81" i="9"/>
  <c r="U81" i="9"/>
  <c r="Z81" i="9"/>
  <c r="AA81" i="9"/>
  <c r="AB81" i="9"/>
  <c r="AC81" i="9"/>
  <c r="AD81" i="9"/>
  <c r="AE81" i="9"/>
  <c r="AJ81" i="9"/>
  <c r="AK81" i="9"/>
  <c r="AL81" i="9"/>
  <c r="AM81" i="9"/>
  <c r="AN81" i="9"/>
  <c r="AO81" i="9"/>
  <c r="AR81" i="14"/>
  <c r="AP81" i="14"/>
  <c r="AQ81" i="14" s="1"/>
  <c r="AH81" i="14"/>
  <c r="AF81" i="14"/>
  <c r="X81" i="14"/>
  <c r="Y81" i="14" s="1"/>
  <c r="V81" i="14"/>
  <c r="N81" i="14"/>
  <c r="L81" i="14"/>
  <c r="E81" i="14"/>
  <c r="AR81" i="13"/>
  <c r="AP81" i="13"/>
  <c r="AQ81" i="13" s="1"/>
  <c r="AH81" i="13"/>
  <c r="AI81" i="13" s="1"/>
  <c r="AF81" i="13"/>
  <c r="X81" i="13"/>
  <c r="Y81" i="13" s="1"/>
  <c r="V81" i="13"/>
  <c r="W81" i="13" s="1"/>
  <c r="N81" i="13"/>
  <c r="L81" i="13"/>
  <c r="E81" i="13"/>
  <c r="AR81" i="12"/>
  <c r="AS81" i="12" s="1"/>
  <c r="AP81" i="12"/>
  <c r="AQ81" i="12" s="1"/>
  <c r="AH81" i="12"/>
  <c r="AI81" i="12" s="1"/>
  <c r="AF81" i="12"/>
  <c r="Y81" i="12"/>
  <c r="X81" i="12"/>
  <c r="W81" i="12"/>
  <c r="V81" i="12"/>
  <c r="N81" i="12"/>
  <c r="L81" i="12"/>
  <c r="E81" i="12"/>
  <c r="AR81" i="11"/>
  <c r="AS81" i="11" s="1"/>
  <c r="AP81" i="11"/>
  <c r="AQ81" i="11" s="1"/>
  <c r="AH81" i="11"/>
  <c r="AF81" i="11"/>
  <c r="AG81" i="11" s="1"/>
  <c r="X81" i="11"/>
  <c r="Y81" i="11" s="1"/>
  <c r="W81" i="11"/>
  <c r="V81" i="11"/>
  <c r="N81" i="11"/>
  <c r="O81" i="11" s="1"/>
  <c r="L81" i="11"/>
  <c r="E81" i="11"/>
  <c r="AR81" i="10"/>
  <c r="AP81" i="10"/>
  <c r="AQ81" i="10" s="1"/>
  <c r="AH81" i="10"/>
  <c r="AF81" i="10"/>
  <c r="X81" i="10"/>
  <c r="Y81" i="10" s="1"/>
  <c r="V81" i="10"/>
  <c r="N81" i="10"/>
  <c r="L81" i="10"/>
  <c r="E81" i="10"/>
  <c r="W81" i="10" s="1"/>
  <c r="AR81" i="8"/>
  <c r="AP81" i="8"/>
  <c r="AH81" i="8"/>
  <c r="AF81" i="8"/>
  <c r="X81" i="8"/>
  <c r="Y81" i="8" s="1"/>
  <c r="V81" i="8"/>
  <c r="N81" i="8"/>
  <c r="L81" i="8"/>
  <c r="E81" i="8"/>
  <c r="AR81" i="7"/>
  <c r="AS81" i="7" s="1"/>
  <c r="AP81" i="7"/>
  <c r="AQ81" i="7" s="1"/>
  <c r="AH81" i="7"/>
  <c r="AI81" i="7" s="1"/>
  <c r="AF81" i="7"/>
  <c r="AG81" i="7" s="1"/>
  <c r="X81" i="7"/>
  <c r="V81" i="7"/>
  <c r="N81" i="7"/>
  <c r="AV81" i="7" s="1"/>
  <c r="L81" i="7"/>
  <c r="O81" i="7" s="1"/>
  <c r="E81" i="7"/>
  <c r="W81" i="7" s="1"/>
  <c r="AR81" i="6"/>
  <c r="AQ81" i="6"/>
  <c r="AP81" i="6"/>
  <c r="AS81" i="6" s="1"/>
  <c r="AI81" i="6"/>
  <c r="AH81" i="6"/>
  <c r="AF81" i="6"/>
  <c r="X81" i="6"/>
  <c r="V81" i="6"/>
  <c r="Y81" i="6" s="1"/>
  <c r="N81" i="6"/>
  <c r="AV81" i="6" s="1"/>
  <c r="L81" i="6"/>
  <c r="E81" i="6"/>
  <c r="AR81" i="5"/>
  <c r="AS81" i="5" s="1"/>
  <c r="AP81" i="5"/>
  <c r="AQ81" i="5" s="1"/>
  <c r="AH81" i="5"/>
  <c r="AI81" i="5" s="1"/>
  <c r="AF81" i="5"/>
  <c r="X81" i="5"/>
  <c r="Y81" i="5" s="1"/>
  <c r="W81" i="5"/>
  <c r="V81" i="5"/>
  <c r="N81" i="5"/>
  <c r="O81" i="5" s="1"/>
  <c r="L81" i="5"/>
  <c r="E81" i="5"/>
  <c r="AR81" i="3"/>
  <c r="AP81" i="3"/>
  <c r="AQ81" i="3" s="1"/>
  <c r="AH81" i="3"/>
  <c r="AI81" i="3" s="1"/>
  <c r="AF81" i="3"/>
  <c r="AG81" i="3" s="1"/>
  <c r="X81" i="3"/>
  <c r="V81" i="3"/>
  <c r="W81" i="3" s="1"/>
  <c r="O81" i="3"/>
  <c r="N81" i="3"/>
  <c r="M81" i="3"/>
  <c r="L81" i="3"/>
  <c r="E81" i="3"/>
  <c r="AR81" i="4"/>
  <c r="AP81" i="4"/>
  <c r="AH81" i="4"/>
  <c r="AF81" i="4"/>
  <c r="X81" i="4"/>
  <c r="V81" i="4"/>
  <c r="W81" i="4" s="1"/>
  <c r="N81" i="4"/>
  <c r="L81" i="4"/>
  <c r="E81" i="4"/>
  <c r="C142" i="9"/>
  <c r="D142" i="9"/>
  <c r="F142" i="9"/>
  <c r="G142" i="9"/>
  <c r="H142" i="9"/>
  <c r="I142" i="9"/>
  <c r="J142" i="9"/>
  <c r="K142" i="9"/>
  <c r="P142" i="9"/>
  <c r="Q142" i="9"/>
  <c r="R142" i="9"/>
  <c r="S142" i="9"/>
  <c r="T142" i="9"/>
  <c r="U142" i="9"/>
  <c r="Z142" i="9"/>
  <c r="AA142" i="9"/>
  <c r="AB142" i="9"/>
  <c r="AC142" i="9"/>
  <c r="AD142" i="9"/>
  <c r="AE142" i="9"/>
  <c r="AJ142" i="9"/>
  <c r="AK142" i="9"/>
  <c r="AL142" i="9"/>
  <c r="AM142" i="9"/>
  <c r="AN142" i="9"/>
  <c r="AO142" i="9"/>
  <c r="AR142" i="14"/>
  <c r="AS142" i="14" s="1"/>
  <c r="AP142" i="14"/>
  <c r="AH142" i="14"/>
  <c r="AI142" i="14" s="1"/>
  <c r="AF142" i="14"/>
  <c r="X142" i="14"/>
  <c r="Y142" i="14" s="1"/>
  <c r="V142" i="14"/>
  <c r="N142" i="14"/>
  <c r="L142" i="14"/>
  <c r="M142" i="14" s="1"/>
  <c r="E142" i="14"/>
  <c r="AR141" i="14"/>
  <c r="AS141" i="14" s="1"/>
  <c r="AP141" i="14"/>
  <c r="AI141" i="14"/>
  <c r="AH141" i="14"/>
  <c r="AH140" i="14" s="1"/>
  <c r="AI140" i="14" s="1"/>
  <c r="AF141" i="14"/>
  <c r="X141" i="14"/>
  <c r="Y141" i="14" s="1"/>
  <c r="V141" i="14"/>
  <c r="W141" i="14" s="1"/>
  <c r="N141" i="14"/>
  <c r="L141" i="14"/>
  <c r="M141" i="14" s="1"/>
  <c r="E141" i="14"/>
  <c r="AQ141" i="14" s="1"/>
  <c r="AP140" i="14"/>
  <c r="AO140" i="14"/>
  <c r="AN140" i="14"/>
  <c r="AM140" i="14"/>
  <c r="AL140" i="14"/>
  <c r="AK140" i="14"/>
  <c r="AJ140" i="14"/>
  <c r="AF140" i="14"/>
  <c r="AE140" i="14"/>
  <c r="AD140" i="14"/>
  <c r="AC140" i="14"/>
  <c r="AB140" i="14"/>
  <c r="AA140" i="14"/>
  <c r="Z140" i="14"/>
  <c r="X140" i="14"/>
  <c r="U140" i="14"/>
  <c r="T140" i="14"/>
  <c r="S140" i="14"/>
  <c r="R140" i="14"/>
  <c r="Q140" i="14"/>
  <c r="P140" i="14"/>
  <c r="N140" i="14"/>
  <c r="K140" i="14"/>
  <c r="J140" i="14"/>
  <c r="I140" i="14"/>
  <c r="H140" i="14"/>
  <c r="G140" i="14"/>
  <c r="F140" i="14"/>
  <c r="D140" i="14"/>
  <c r="C140" i="14"/>
  <c r="AR142" i="13"/>
  <c r="AP142" i="13"/>
  <c r="AS142" i="13" s="1"/>
  <c r="AH142" i="13"/>
  <c r="AI142" i="13" s="1"/>
  <c r="AF142" i="13"/>
  <c r="X142" i="13"/>
  <c r="V142" i="13"/>
  <c r="Y142" i="13" s="1"/>
  <c r="N142" i="13"/>
  <c r="L142" i="13"/>
  <c r="L140" i="13" s="1"/>
  <c r="E142" i="13"/>
  <c r="E140" i="13" s="1"/>
  <c r="AR141" i="13"/>
  <c r="AR140" i="13" s="1"/>
  <c r="AP141" i="13"/>
  <c r="AH141" i="13"/>
  <c r="AI141" i="13" s="1"/>
  <c r="AF141" i="13"/>
  <c r="X141" i="13"/>
  <c r="W141" i="13"/>
  <c r="V141" i="13"/>
  <c r="V140" i="13" s="1"/>
  <c r="O141" i="13"/>
  <c r="N141" i="13"/>
  <c r="L141" i="13"/>
  <c r="E141" i="13"/>
  <c r="AQ141" i="13" s="1"/>
  <c r="AO140" i="13"/>
  <c r="AN140" i="13"/>
  <c r="AM140" i="13"/>
  <c r="AL140" i="13"/>
  <c r="AK140" i="13"/>
  <c r="AJ140" i="13"/>
  <c r="AH140" i="13"/>
  <c r="AE140" i="13"/>
  <c r="AD140" i="13"/>
  <c r="AC140" i="13"/>
  <c r="AB140" i="13"/>
  <c r="AA140" i="13"/>
  <c r="Z140" i="13"/>
  <c r="U140" i="13"/>
  <c r="T140" i="13"/>
  <c r="S140" i="13"/>
  <c r="R140" i="13"/>
  <c r="Q140" i="13"/>
  <c r="P140" i="13"/>
  <c r="N140" i="13"/>
  <c r="K140" i="13"/>
  <c r="J140" i="13"/>
  <c r="I140" i="13"/>
  <c r="H140" i="13"/>
  <c r="G140" i="13"/>
  <c r="F140" i="13"/>
  <c r="D140" i="13"/>
  <c r="C140" i="13"/>
  <c r="AR142" i="12"/>
  <c r="AS142" i="12" s="1"/>
  <c r="AP142" i="12"/>
  <c r="AQ142" i="12" s="1"/>
  <c r="AH142" i="12"/>
  <c r="AI142" i="12" s="1"/>
  <c r="AF142" i="12"/>
  <c r="X142" i="12"/>
  <c r="Y142" i="12" s="1"/>
  <c r="W142" i="12"/>
  <c r="V142" i="12"/>
  <c r="N142" i="12"/>
  <c r="O142" i="12" s="1"/>
  <c r="L142" i="12"/>
  <c r="E142" i="12"/>
  <c r="AR141" i="12"/>
  <c r="AS141" i="12" s="1"/>
  <c r="AP141" i="12"/>
  <c r="AP140" i="12" s="1"/>
  <c r="AH141" i="12"/>
  <c r="AI141" i="12" s="1"/>
  <c r="AF141" i="12"/>
  <c r="X141" i="12"/>
  <c r="Y141" i="12" s="1"/>
  <c r="V141" i="12"/>
  <c r="V140" i="12" s="1"/>
  <c r="N141" i="12"/>
  <c r="L141" i="12"/>
  <c r="E141" i="12"/>
  <c r="AR140" i="12"/>
  <c r="AO140" i="12"/>
  <c r="AN140" i="12"/>
  <c r="AM140" i="12"/>
  <c r="AL140" i="12"/>
  <c r="AK140" i="12"/>
  <c r="AJ140" i="12"/>
  <c r="AF140" i="12"/>
  <c r="AE140" i="12"/>
  <c r="AD140" i="12"/>
  <c r="AC140" i="12"/>
  <c r="AB140" i="12"/>
  <c r="AA140" i="12"/>
  <c r="Z140" i="12"/>
  <c r="X140" i="12"/>
  <c r="Y140" i="12" s="1"/>
  <c r="U140" i="12"/>
  <c r="T140" i="12"/>
  <c r="S140" i="12"/>
  <c r="R140" i="12"/>
  <c r="Q140" i="12"/>
  <c r="P140" i="12"/>
  <c r="N140" i="12"/>
  <c r="O140" i="12" s="1"/>
  <c r="L140" i="12"/>
  <c r="K140" i="12"/>
  <c r="J140" i="12"/>
  <c r="I140" i="12"/>
  <c r="H140" i="12"/>
  <c r="G140" i="12"/>
  <c r="F140" i="12"/>
  <c r="D140" i="12"/>
  <c r="C140" i="12"/>
  <c r="AR142" i="11"/>
  <c r="AS142" i="11" s="1"/>
  <c r="AP142" i="11"/>
  <c r="AQ142" i="11" s="1"/>
  <c r="AH142" i="11"/>
  <c r="AF142" i="11"/>
  <c r="AG142" i="11" s="1"/>
  <c r="X142" i="11"/>
  <c r="Y142" i="11" s="1"/>
  <c r="V142" i="11"/>
  <c r="W142" i="11" s="1"/>
  <c r="N142" i="11"/>
  <c r="O142" i="11" s="1"/>
  <c r="L142" i="11"/>
  <c r="E142" i="11"/>
  <c r="AR141" i="11"/>
  <c r="AP141" i="11"/>
  <c r="AP140" i="11" s="1"/>
  <c r="AI141" i="11"/>
  <c r="AH141" i="11"/>
  <c r="AF141" i="11"/>
  <c r="X141" i="11"/>
  <c r="Y141" i="11" s="1"/>
  <c r="V141" i="11"/>
  <c r="V140" i="11" s="1"/>
  <c r="N141" i="11"/>
  <c r="L141" i="11"/>
  <c r="E141" i="11"/>
  <c r="AR140" i="11"/>
  <c r="AO140" i="11"/>
  <c r="AN140" i="11"/>
  <c r="AM140" i="11"/>
  <c r="AL140" i="11"/>
  <c r="AK140" i="11"/>
  <c r="AJ140" i="11"/>
  <c r="AH140" i="11"/>
  <c r="AE140" i="11"/>
  <c r="AD140" i="11"/>
  <c r="AC140" i="11"/>
  <c r="AB140" i="11"/>
  <c r="AA140" i="11"/>
  <c r="Z140" i="11"/>
  <c r="X140" i="11"/>
  <c r="Y140" i="11" s="1"/>
  <c r="U140" i="11"/>
  <c r="T140" i="11"/>
  <c r="S140" i="11"/>
  <c r="R140" i="11"/>
  <c r="Q140" i="11"/>
  <c r="P140" i="11"/>
  <c r="N140" i="11"/>
  <c r="K140" i="11"/>
  <c r="J140" i="11"/>
  <c r="I140" i="11"/>
  <c r="H140" i="11"/>
  <c r="G140" i="11"/>
  <c r="F140" i="11"/>
  <c r="E140" i="11"/>
  <c r="D140" i="11"/>
  <c r="C140" i="11"/>
  <c r="AR142" i="10"/>
  <c r="AS142" i="10" s="1"/>
  <c r="AP142" i="10"/>
  <c r="AQ142" i="10" s="1"/>
  <c r="AH142" i="10"/>
  <c r="AI142" i="10" s="1"/>
  <c r="AF142" i="10"/>
  <c r="AF140" i="10" s="1"/>
  <c r="X142" i="10"/>
  <c r="V142" i="10"/>
  <c r="N142" i="10"/>
  <c r="AV142" i="10" s="1"/>
  <c r="L142" i="10"/>
  <c r="E142" i="10"/>
  <c r="AR141" i="10"/>
  <c r="AS141" i="10" s="1"/>
  <c r="AP141" i="10"/>
  <c r="AH141" i="10"/>
  <c r="AI141" i="10" s="1"/>
  <c r="AF141" i="10"/>
  <c r="X141" i="10"/>
  <c r="X140" i="10" s="1"/>
  <c r="Y140" i="10" s="1"/>
  <c r="V141" i="10"/>
  <c r="O141" i="10"/>
  <c r="N141" i="10"/>
  <c r="L141" i="10"/>
  <c r="AT141" i="10" s="1"/>
  <c r="E141" i="10"/>
  <c r="AG141" i="10" s="1"/>
  <c r="AR140" i="10"/>
  <c r="AS140" i="10" s="1"/>
  <c r="AP140" i="10"/>
  <c r="AO140" i="10"/>
  <c r="AN140" i="10"/>
  <c r="AM140" i="10"/>
  <c r="AL140" i="10"/>
  <c r="AK140" i="10"/>
  <c r="AJ140" i="10"/>
  <c r="AH140" i="10"/>
  <c r="AI140" i="10" s="1"/>
  <c r="AE140" i="10"/>
  <c r="AD140" i="10"/>
  <c r="AC140" i="10"/>
  <c r="AB140" i="10"/>
  <c r="AA140" i="10"/>
  <c r="Z140" i="10"/>
  <c r="V140" i="10"/>
  <c r="U140" i="10"/>
  <c r="T140" i="10"/>
  <c r="S140" i="10"/>
  <c r="R140" i="10"/>
  <c r="Q140" i="10"/>
  <c r="P140" i="10"/>
  <c r="N140" i="10"/>
  <c r="O140" i="10" s="1"/>
  <c r="L140" i="10"/>
  <c r="K140" i="10"/>
  <c r="J140" i="10"/>
  <c r="I140" i="10"/>
  <c r="H140" i="10"/>
  <c r="G140" i="10"/>
  <c r="F140" i="10"/>
  <c r="D140" i="10"/>
  <c r="C140" i="10"/>
  <c r="AR142" i="8"/>
  <c r="AP142" i="8"/>
  <c r="AQ142" i="8" s="1"/>
  <c r="AH142" i="8"/>
  <c r="AI142" i="8" s="1"/>
  <c r="AF142" i="8"/>
  <c r="X142" i="8"/>
  <c r="Y142" i="8" s="1"/>
  <c r="W142" i="8"/>
  <c r="V142" i="8"/>
  <c r="N142" i="8"/>
  <c r="O142" i="8" s="1"/>
  <c r="L142" i="8"/>
  <c r="E142" i="8"/>
  <c r="AR141" i="8"/>
  <c r="AR140" i="8" s="1"/>
  <c r="AP141" i="8"/>
  <c r="AP140" i="8" s="1"/>
  <c r="AH141" i="8"/>
  <c r="AI141" i="8" s="1"/>
  <c r="AF141" i="8"/>
  <c r="X141" i="8"/>
  <c r="Y141" i="8" s="1"/>
  <c r="V141" i="8"/>
  <c r="V140" i="8" s="1"/>
  <c r="N141" i="8"/>
  <c r="L141" i="8"/>
  <c r="E141" i="8"/>
  <c r="E140" i="8" s="1"/>
  <c r="AO140" i="8"/>
  <c r="AN140" i="8"/>
  <c r="AM140" i="8"/>
  <c r="AL140" i="8"/>
  <c r="AK140" i="8"/>
  <c r="AJ140" i="8"/>
  <c r="AF140" i="8"/>
  <c r="AE140" i="8"/>
  <c r="AD140" i="8"/>
  <c r="AC140" i="8"/>
  <c r="AB140" i="8"/>
  <c r="AA140" i="8"/>
  <c r="Z140" i="8"/>
  <c r="X140" i="8"/>
  <c r="Y140" i="8" s="1"/>
  <c r="U140" i="8"/>
  <c r="T140" i="8"/>
  <c r="S140" i="8"/>
  <c r="R140" i="8"/>
  <c r="Q140" i="8"/>
  <c r="P140" i="8"/>
  <c r="N140" i="8"/>
  <c r="O140" i="8" s="1"/>
  <c r="L140" i="8"/>
  <c r="K140" i="8"/>
  <c r="J140" i="8"/>
  <c r="I140" i="8"/>
  <c r="H140" i="8"/>
  <c r="G140" i="8"/>
  <c r="F140" i="8"/>
  <c r="D140" i="8"/>
  <c r="C140" i="8"/>
  <c r="AR142" i="7"/>
  <c r="AP142" i="7"/>
  <c r="AQ142" i="7" s="1"/>
  <c r="AH142" i="7"/>
  <c r="AF142" i="7"/>
  <c r="X142" i="7"/>
  <c r="Y142" i="7" s="1"/>
  <c r="V142" i="7"/>
  <c r="N142" i="7"/>
  <c r="O142" i="7" s="1"/>
  <c r="L142" i="7"/>
  <c r="E142" i="7"/>
  <c r="W142" i="7" s="1"/>
  <c r="AR141" i="7"/>
  <c r="AP141" i="7"/>
  <c r="AS141" i="7" s="1"/>
  <c r="AH141" i="7"/>
  <c r="AI141" i="7" s="1"/>
  <c r="AF141" i="7"/>
  <c r="X141" i="7"/>
  <c r="V141" i="7"/>
  <c r="V140" i="7" s="1"/>
  <c r="O141" i="7"/>
  <c r="N141" i="7"/>
  <c r="L141" i="7"/>
  <c r="M141" i="7" s="1"/>
  <c r="E141" i="7"/>
  <c r="AR140" i="7"/>
  <c r="AO140" i="7"/>
  <c r="AN140" i="7"/>
  <c r="AM140" i="7"/>
  <c r="AL140" i="7"/>
  <c r="AK140" i="7"/>
  <c r="AJ140" i="7"/>
  <c r="AH140" i="7"/>
  <c r="AF140" i="7"/>
  <c r="AI140" i="7" s="1"/>
  <c r="AE140" i="7"/>
  <c r="AD140" i="7"/>
  <c r="AC140" i="7"/>
  <c r="AB140" i="7"/>
  <c r="AA140" i="7"/>
  <c r="Z140" i="7"/>
  <c r="X140" i="7"/>
  <c r="Y140" i="7" s="1"/>
  <c r="U140" i="7"/>
  <c r="T140" i="7"/>
  <c r="S140" i="7"/>
  <c r="R140" i="7"/>
  <c r="Q140" i="7"/>
  <c r="P140" i="7"/>
  <c r="N140" i="7"/>
  <c r="O140" i="7" s="1"/>
  <c r="L140" i="7"/>
  <c r="K140" i="7"/>
  <c r="J140" i="7"/>
  <c r="I140" i="7"/>
  <c r="H140" i="7"/>
  <c r="G140" i="7"/>
  <c r="F140" i="7"/>
  <c r="D140" i="7"/>
  <c r="C140" i="7"/>
  <c r="AR142" i="6"/>
  <c r="AS142" i="6" s="1"/>
  <c r="AP142" i="6"/>
  <c r="AQ142" i="6" s="1"/>
  <c r="AH142" i="6"/>
  <c r="AI142" i="6" s="1"/>
  <c r="AF142" i="6"/>
  <c r="X142" i="6"/>
  <c r="W142" i="6"/>
  <c r="V142" i="6"/>
  <c r="N142" i="6"/>
  <c r="O142" i="6" s="1"/>
  <c r="L142" i="6"/>
  <c r="E142" i="6"/>
  <c r="AR141" i="6"/>
  <c r="AR140" i="6" s="1"/>
  <c r="AP141" i="6"/>
  <c r="AH141" i="6"/>
  <c r="AH140" i="6" s="1"/>
  <c r="AF141" i="6"/>
  <c r="X141" i="6"/>
  <c r="V141" i="6"/>
  <c r="V140" i="6" s="1"/>
  <c r="N141" i="6"/>
  <c r="L141" i="6"/>
  <c r="E141" i="6"/>
  <c r="E140" i="6" s="1"/>
  <c r="AO140" i="6"/>
  <c r="AN140" i="6"/>
  <c r="AM140" i="6"/>
  <c r="AL140" i="6"/>
  <c r="AK140" i="6"/>
  <c r="AJ140" i="6"/>
  <c r="AF140" i="6"/>
  <c r="AE140" i="6"/>
  <c r="AD140" i="6"/>
  <c r="AC140" i="6"/>
  <c r="AB140" i="6"/>
  <c r="AA140" i="6"/>
  <c r="Z140" i="6"/>
  <c r="X140" i="6"/>
  <c r="Y140" i="6" s="1"/>
  <c r="U140" i="6"/>
  <c r="T140" i="6"/>
  <c r="S140" i="6"/>
  <c r="R140" i="6"/>
  <c r="Q140" i="6"/>
  <c r="P140" i="6"/>
  <c r="N140" i="6"/>
  <c r="K140" i="6"/>
  <c r="J140" i="6"/>
  <c r="I140" i="6"/>
  <c r="H140" i="6"/>
  <c r="G140" i="6"/>
  <c r="F140" i="6"/>
  <c r="D140" i="6"/>
  <c r="C140" i="6"/>
  <c r="AS142" i="5"/>
  <c r="AR142" i="5"/>
  <c r="AP142" i="5"/>
  <c r="AH142" i="5"/>
  <c r="AI142" i="5" s="1"/>
  <c r="AF142" i="5"/>
  <c r="X142" i="5"/>
  <c r="Y142" i="5" s="1"/>
  <c r="V142" i="5"/>
  <c r="W142" i="5" s="1"/>
  <c r="N142" i="5"/>
  <c r="O142" i="5" s="1"/>
  <c r="L142" i="5"/>
  <c r="E142" i="5"/>
  <c r="AR141" i="5"/>
  <c r="AR140" i="5" s="1"/>
  <c r="AP141" i="5"/>
  <c r="AQ141" i="5" s="1"/>
  <c r="AH141" i="5"/>
  <c r="AI141" i="5" s="1"/>
  <c r="AF141" i="5"/>
  <c r="X141" i="5"/>
  <c r="V141" i="5"/>
  <c r="N141" i="5"/>
  <c r="L141" i="5"/>
  <c r="E141" i="5"/>
  <c r="W141" i="5" s="1"/>
  <c r="AP140" i="5"/>
  <c r="AO140" i="5"/>
  <c r="AN140" i="5"/>
  <c r="AM140" i="5"/>
  <c r="AL140" i="5"/>
  <c r="AK140" i="5"/>
  <c r="AJ140" i="5"/>
  <c r="AH140" i="5"/>
  <c r="AE140" i="5"/>
  <c r="AD140" i="5"/>
  <c r="AC140" i="5"/>
  <c r="AB140" i="5"/>
  <c r="AA140" i="5"/>
  <c r="Z140" i="5"/>
  <c r="U140" i="5"/>
  <c r="T140" i="5"/>
  <c r="S140" i="5"/>
  <c r="R140" i="5"/>
  <c r="Q140" i="5"/>
  <c r="P140" i="5"/>
  <c r="N140" i="5"/>
  <c r="K140" i="5"/>
  <c r="J140" i="5"/>
  <c r="I140" i="5"/>
  <c r="H140" i="5"/>
  <c r="G140" i="5"/>
  <c r="F140" i="5"/>
  <c r="D140" i="5"/>
  <c r="C140" i="5"/>
  <c r="AR142" i="3"/>
  <c r="AS142" i="3" s="1"/>
  <c r="AQ142" i="3"/>
  <c r="AP142" i="3"/>
  <c r="AH142" i="3"/>
  <c r="AI142" i="3" s="1"/>
  <c r="AF142" i="3"/>
  <c r="AG142" i="3" s="1"/>
  <c r="X142" i="3"/>
  <c r="Y142" i="3" s="1"/>
  <c r="W142" i="3"/>
  <c r="V142" i="3"/>
  <c r="N142" i="3"/>
  <c r="O142" i="3" s="1"/>
  <c r="L142" i="3"/>
  <c r="M142" i="3" s="1"/>
  <c r="E142" i="3"/>
  <c r="AR141" i="3"/>
  <c r="AS141" i="3" s="1"/>
  <c r="AP141" i="3"/>
  <c r="AP140" i="3" s="1"/>
  <c r="AI141" i="3"/>
  <c r="AH141" i="3"/>
  <c r="AF141" i="3"/>
  <c r="AG141" i="3" s="1"/>
  <c r="X141" i="3"/>
  <c r="Y141" i="3" s="1"/>
  <c r="V141" i="3"/>
  <c r="V140" i="3" s="1"/>
  <c r="O141" i="3"/>
  <c r="N141" i="3"/>
  <c r="AV141" i="3" s="1"/>
  <c r="L141" i="3"/>
  <c r="M141" i="3" s="1"/>
  <c r="E141" i="3"/>
  <c r="AR140" i="3"/>
  <c r="AO140" i="3"/>
  <c r="AN140" i="3"/>
  <c r="AM140" i="3"/>
  <c r="AL140" i="3"/>
  <c r="AK140" i="3"/>
  <c r="AJ140" i="3"/>
  <c r="AH140" i="3"/>
  <c r="AF140" i="3"/>
  <c r="AI140" i="3" s="1"/>
  <c r="AE140" i="3"/>
  <c r="AD140" i="3"/>
  <c r="AC140" i="3"/>
  <c r="AB140" i="3"/>
  <c r="AA140" i="3"/>
  <c r="Z140" i="3"/>
  <c r="X140" i="3"/>
  <c r="Y140" i="3" s="1"/>
  <c r="U140" i="3"/>
  <c r="T140" i="3"/>
  <c r="S140" i="3"/>
  <c r="R140" i="3"/>
  <c r="Q140" i="3"/>
  <c r="P140" i="3"/>
  <c r="O140" i="3"/>
  <c r="N140" i="3"/>
  <c r="L140" i="3"/>
  <c r="K140" i="3"/>
  <c r="J140" i="3"/>
  <c r="I140" i="3"/>
  <c r="H140" i="3"/>
  <c r="G140" i="3"/>
  <c r="F140" i="3"/>
  <c r="D140" i="3"/>
  <c r="C140" i="3"/>
  <c r="AR142" i="4"/>
  <c r="AS142" i="4" s="1"/>
  <c r="AP142" i="4"/>
  <c r="AQ142" i="4" s="1"/>
  <c r="AH142" i="4"/>
  <c r="AF142" i="4"/>
  <c r="X142" i="4"/>
  <c r="V142" i="4"/>
  <c r="W142" i="4" s="1"/>
  <c r="N142" i="4"/>
  <c r="O142" i="4" s="1"/>
  <c r="L142" i="4"/>
  <c r="E142" i="4"/>
  <c r="AR141" i="4"/>
  <c r="AP141" i="4"/>
  <c r="AP140" i="4" s="1"/>
  <c r="AH141" i="4"/>
  <c r="AI141" i="4" s="1"/>
  <c r="AF141" i="4"/>
  <c r="X141" i="4"/>
  <c r="X140" i="4" s="1"/>
  <c r="V141" i="4"/>
  <c r="N141" i="4"/>
  <c r="L141" i="4"/>
  <c r="M141" i="4" s="1"/>
  <c r="E141" i="4"/>
  <c r="AR140" i="4"/>
  <c r="AO140" i="4"/>
  <c r="AN140" i="4"/>
  <c r="AM140" i="4"/>
  <c r="AL140" i="4"/>
  <c r="AK140" i="4"/>
  <c r="AJ140" i="4"/>
  <c r="AH140" i="4"/>
  <c r="AE140" i="4"/>
  <c r="AD140" i="4"/>
  <c r="AC140" i="4"/>
  <c r="AB140" i="4"/>
  <c r="AA140" i="4"/>
  <c r="Z140" i="4"/>
  <c r="U140" i="4"/>
  <c r="T140" i="4"/>
  <c r="S140" i="4"/>
  <c r="R140" i="4"/>
  <c r="Q140" i="4"/>
  <c r="P140" i="4"/>
  <c r="N140" i="4"/>
  <c r="L140" i="4"/>
  <c r="K140" i="4"/>
  <c r="J140" i="4"/>
  <c r="I140" i="4"/>
  <c r="H140" i="4"/>
  <c r="G140" i="4"/>
  <c r="F140" i="4"/>
  <c r="D140" i="4"/>
  <c r="C140" i="4"/>
  <c r="D140" i="1"/>
  <c r="C140" i="1"/>
  <c r="AO140" i="1"/>
  <c r="AN140" i="1"/>
  <c r="AM140" i="1"/>
  <c r="AL140" i="1"/>
  <c r="AK140" i="1"/>
  <c r="AJ140" i="1"/>
  <c r="AE140" i="1"/>
  <c r="AD140" i="1"/>
  <c r="AC140" i="1"/>
  <c r="AB140" i="1"/>
  <c r="AA140" i="1"/>
  <c r="Z140" i="1"/>
  <c r="U140" i="1"/>
  <c r="T140" i="1"/>
  <c r="S140" i="1"/>
  <c r="R140" i="1"/>
  <c r="Q140" i="1"/>
  <c r="P140" i="1"/>
  <c r="F140" i="1"/>
  <c r="G140" i="1"/>
  <c r="H140" i="1"/>
  <c r="I140" i="1"/>
  <c r="J140" i="1"/>
  <c r="K140" i="1"/>
  <c r="E142" i="1"/>
  <c r="AQ142" i="1" s="1"/>
  <c r="L142" i="1"/>
  <c r="N142" i="1"/>
  <c r="O142" i="1" s="1"/>
  <c r="V142" i="1"/>
  <c r="AT142" i="1" s="1"/>
  <c r="X142" i="1"/>
  <c r="Y142" i="1" s="1"/>
  <c r="AF142" i="1"/>
  <c r="AG142" i="1"/>
  <c r="AH142" i="1"/>
  <c r="AI142" i="1" s="1"/>
  <c r="AP142" i="1"/>
  <c r="AR142" i="1"/>
  <c r="AS142" i="1" s="1"/>
  <c r="L81" i="1"/>
  <c r="N81" i="1"/>
  <c r="O81" i="1" s="1"/>
  <c r="V81" i="1"/>
  <c r="W81" i="1" s="1"/>
  <c r="X81" i="1"/>
  <c r="Y81" i="1" s="1"/>
  <c r="AF81" i="1"/>
  <c r="AH81" i="1"/>
  <c r="AI81" i="1" s="1"/>
  <c r="AP81" i="1"/>
  <c r="AQ81" i="1"/>
  <c r="AR81" i="1"/>
  <c r="AS81" i="1" s="1"/>
  <c r="E81" i="1"/>
  <c r="AX28" i="2"/>
  <c r="AT28" i="2"/>
  <c r="AP28" i="2"/>
  <c r="AO28" i="2"/>
  <c r="AN28" i="2"/>
  <c r="AM28" i="2"/>
  <c r="AL28" i="2"/>
  <c r="AK28" i="2"/>
  <c r="AJ28" i="2"/>
  <c r="AF28" i="2"/>
  <c r="AE28" i="2"/>
  <c r="AD28" i="2"/>
  <c r="AC28" i="2"/>
  <c r="AB28" i="2"/>
  <c r="AA28" i="2"/>
  <c r="Z28" i="2"/>
  <c r="V28" i="2"/>
  <c r="U28" i="2"/>
  <c r="T28" i="2"/>
  <c r="S28" i="2"/>
  <c r="R28" i="2"/>
  <c r="Q28" i="2"/>
  <c r="P28" i="2"/>
  <c r="D28" i="2"/>
  <c r="E28" i="2"/>
  <c r="F28" i="2"/>
  <c r="G28" i="2"/>
  <c r="H28" i="2"/>
  <c r="I28" i="2"/>
  <c r="J28" i="2"/>
  <c r="K28" i="2"/>
  <c r="L28" i="2"/>
  <c r="C28" i="2"/>
  <c r="AX26" i="2"/>
  <c r="AT26" i="2"/>
  <c r="AU26" i="2" s="1"/>
  <c r="AQ26" i="2"/>
  <c r="AR26" i="2"/>
  <c r="AS26" i="2" s="1"/>
  <c r="AG26" i="2"/>
  <c r="W26" i="2"/>
  <c r="AP26" i="2"/>
  <c r="AO26" i="2"/>
  <c r="AN26" i="2"/>
  <c r="AM26" i="2"/>
  <c r="AL26" i="2"/>
  <c r="AK26" i="2"/>
  <c r="AJ26" i="2"/>
  <c r="AF26" i="2"/>
  <c r="AD26" i="2"/>
  <c r="AB26" i="2"/>
  <c r="Z26" i="2"/>
  <c r="V26" i="2"/>
  <c r="U26" i="2"/>
  <c r="T26" i="2"/>
  <c r="S26" i="2"/>
  <c r="R26" i="2"/>
  <c r="Q26" i="2"/>
  <c r="P26" i="2"/>
  <c r="M26" i="2"/>
  <c r="F26" i="2"/>
  <c r="G26" i="2"/>
  <c r="H26" i="2"/>
  <c r="I26" i="2"/>
  <c r="J26" i="2"/>
  <c r="K26" i="2"/>
  <c r="L26" i="2"/>
  <c r="AR27" i="2"/>
  <c r="AS27" i="2" s="1"/>
  <c r="AP27" i="2"/>
  <c r="AQ27" i="2" s="1"/>
  <c r="AI27" i="2"/>
  <c r="AH27" i="2"/>
  <c r="AF27" i="2"/>
  <c r="AG27" i="2" s="1"/>
  <c r="X27" i="2"/>
  <c r="Y27" i="2" s="1"/>
  <c r="V27" i="2"/>
  <c r="W27" i="2" s="1"/>
  <c r="O27" i="2"/>
  <c r="N27" i="2"/>
  <c r="AV27" i="2" s="1"/>
  <c r="L27" i="2"/>
  <c r="M27" i="2" s="1"/>
  <c r="E27" i="2"/>
  <c r="D26" i="2"/>
  <c r="C26" i="2"/>
  <c r="AV81" i="3" l="1"/>
  <c r="AS81" i="3"/>
  <c r="Y81" i="3"/>
  <c r="AT81" i="3"/>
  <c r="AU81" i="3" s="1"/>
  <c r="AG141" i="4"/>
  <c r="Y142" i="4"/>
  <c r="AG142" i="4"/>
  <c r="AS141" i="4"/>
  <c r="AI142" i="4"/>
  <c r="O140" i="4"/>
  <c r="AV141" i="4"/>
  <c r="M142" i="4"/>
  <c r="V140" i="4"/>
  <c r="AI81" i="4"/>
  <c r="AQ81" i="4"/>
  <c r="M81" i="4"/>
  <c r="Y81" i="4"/>
  <c r="AS81" i="4"/>
  <c r="O81" i="4"/>
  <c r="AV81" i="4"/>
  <c r="AG81" i="4"/>
  <c r="Y141" i="4"/>
  <c r="AF140" i="4"/>
  <c r="Y140" i="4"/>
  <c r="AI140" i="4"/>
  <c r="O141" i="4"/>
  <c r="AV141" i="5"/>
  <c r="O141" i="5"/>
  <c r="V140" i="5"/>
  <c r="AS140" i="5"/>
  <c r="AG142" i="5"/>
  <c r="Y141" i="5"/>
  <c r="L140" i="5"/>
  <c r="AP142" i="9"/>
  <c r="AQ142" i="9" s="1"/>
  <c r="M141" i="5"/>
  <c r="AG141" i="5"/>
  <c r="AG81" i="5"/>
  <c r="M81" i="5"/>
  <c r="AI140" i="6"/>
  <c r="AI141" i="6"/>
  <c r="Y142" i="6"/>
  <c r="M141" i="6"/>
  <c r="AS141" i="6"/>
  <c r="AV141" i="6"/>
  <c r="O141" i="6"/>
  <c r="AX142" i="6"/>
  <c r="AT142" i="6"/>
  <c r="AU142" i="6" s="1"/>
  <c r="AG141" i="6"/>
  <c r="L140" i="6"/>
  <c r="O140" i="6" s="1"/>
  <c r="W81" i="6"/>
  <c r="O114" i="6"/>
  <c r="W114" i="6"/>
  <c r="AX81" i="6"/>
  <c r="Y114" i="6"/>
  <c r="AT81" i="6"/>
  <c r="AU81" i="6" s="1"/>
  <c r="AG81" i="6"/>
  <c r="M81" i="6"/>
  <c r="AI114" i="6"/>
  <c r="O81" i="6"/>
  <c r="AS114" i="6"/>
  <c r="AT114" i="6"/>
  <c r="AU114" i="6" s="1"/>
  <c r="AV114" i="6"/>
  <c r="AT130" i="6"/>
  <c r="AU130" i="6" s="1"/>
  <c r="AV130" i="6"/>
  <c r="AW130" i="6" s="1"/>
  <c r="M142" i="7"/>
  <c r="AS142" i="7"/>
  <c r="AG141" i="7"/>
  <c r="X142" i="9"/>
  <c r="E140" i="7"/>
  <c r="M140" i="7" s="1"/>
  <c r="E142" i="9"/>
  <c r="AG142" i="7"/>
  <c r="AH142" i="9"/>
  <c r="AV141" i="7"/>
  <c r="AI142" i="7"/>
  <c r="AF142" i="9"/>
  <c r="M81" i="7"/>
  <c r="W130" i="7"/>
  <c r="AT114" i="7"/>
  <c r="AU114" i="7" s="1"/>
  <c r="M114" i="7"/>
  <c r="AV114" i="7"/>
  <c r="AW114" i="7" s="1"/>
  <c r="AI130" i="7"/>
  <c r="O114" i="7"/>
  <c r="AS114" i="7"/>
  <c r="AT81" i="7"/>
  <c r="AS130" i="7"/>
  <c r="Y114" i="7"/>
  <c r="AQ114" i="7"/>
  <c r="Y81" i="7"/>
  <c r="AT130" i="7"/>
  <c r="AU130" i="7" s="1"/>
  <c r="AQ130" i="7"/>
  <c r="W114" i="7"/>
  <c r="M130" i="7"/>
  <c r="AG130" i="7"/>
  <c r="AV130" i="7"/>
  <c r="M140" i="8"/>
  <c r="AG140" i="8"/>
  <c r="AH140" i="8"/>
  <c r="AI140" i="8" s="1"/>
  <c r="M141" i="8"/>
  <c r="AQ140" i="8"/>
  <c r="AG142" i="8"/>
  <c r="AV141" i="8"/>
  <c r="AV140" i="8" s="1"/>
  <c r="V142" i="9"/>
  <c r="W142" i="9" s="1"/>
  <c r="O141" i="8"/>
  <c r="W140" i="8"/>
  <c r="M142" i="8"/>
  <c r="AS142" i="8"/>
  <c r="N142" i="9"/>
  <c r="AG141" i="8"/>
  <c r="AR142" i="9"/>
  <c r="L142" i="9"/>
  <c r="AS81" i="8"/>
  <c r="E81" i="9"/>
  <c r="AI81" i="8"/>
  <c r="AV81" i="8"/>
  <c r="AR81" i="9"/>
  <c r="W130" i="8"/>
  <c r="O81" i="8"/>
  <c r="Y130" i="8"/>
  <c r="W81" i="8"/>
  <c r="AH81" i="9"/>
  <c r="AG130" i="8"/>
  <c r="L81" i="9"/>
  <c r="AP81" i="9"/>
  <c r="AS81" i="9" s="1"/>
  <c r="AQ81" i="8"/>
  <c r="M130" i="8"/>
  <c r="AS130" i="8"/>
  <c r="AF81" i="9"/>
  <c r="N81" i="9"/>
  <c r="AG81" i="8"/>
  <c r="V81" i="9"/>
  <c r="AV130" i="8"/>
  <c r="AQ130" i="8"/>
  <c r="M81" i="8"/>
  <c r="X81" i="9"/>
  <c r="O130" i="8"/>
  <c r="AT130" i="8"/>
  <c r="AU130" i="8" s="1"/>
  <c r="Y141" i="10"/>
  <c r="AT142" i="10"/>
  <c r="AU142" i="10" s="1"/>
  <c r="AG142" i="10"/>
  <c r="M142" i="10"/>
  <c r="AT130" i="10"/>
  <c r="AU130" i="10" s="1"/>
  <c r="M130" i="10"/>
  <c r="O142" i="10"/>
  <c r="AV130" i="10"/>
  <c r="E140" i="10"/>
  <c r="M140" i="10" s="1"/>
  <c r="AV141" i="10"/>
  <c r="O130" i="10"/>
  <c r="W142" i="10"/>
  <c r="Y142" i="10"/>
  <c r="AX130" i="10"/>
  <c r="AI81" i="10"/>
  <c r="M81" i="10"/>
  <c r="O81" i="10"/>
  <c r="AS81" i="10"/>
  <c r="M141" i="11"/>
  <c r="AV141" i="11"/>
  <c r="AS141" i="11"/>
  <c r="AI142" i="11"/>
  <c r="M140" i="11"/>
  <c r="O141" i="11"/>
  <c r="W140" i="11"/>
  <c r="M142" i="11"/>
  <c r="AG141" i="11"/>
  <c r="AQ140" i="11"/>
  <c r="L140" i="11"/>
  <c r="O140" i="11" s="1"/>
  <c r="AF140" i="11"/>
  <c r="AG140" i="11" s="1"/>
  <c r="AS140" i="11"/>
  <c r="AI81" i="11"/>
  <c r="M81" i="11"/>
  <c r="M141" i="12"/>
  <c r="AG142" i="12"/>
  <c r="AV141" i="12"/>
  <c r="AH140" i="12"/>
  <c r="AI140" i="12" s="1"/>
  <c r="O141" i="12"/>
  <c r="M142" i="12"/>
  <c r="AG141" i="12"/>
  <c r="AG81" i="12"/>
  <c r="M81" i="12"/>
  <c r="AV81" i="12"/>
  <c r="O81" i="12"/>
  <c r="W140" i="13"/>
  <c r="Y141" i="13"/>
  <c r="AQ142" i="13"/>
  <c r="AP140" i="13"/>
  <c r="AQ140" i="13" s="1"/>
  <c r="AG141" i="13"/>
  <c r="O142" i="13"/>
  <c r="M141" i="13"/>
  <c r="W142" i="13"/>
  <c r="AV141" i="13"/>
  <c r="AW141" i="13" s="1"/>
  <c r="AG142" i="13"/>
  <c r="AS140" i="13"/>
  <c r="O81" i="13"/>
  <c r="AS81" i="13"/>
  <c r="M81" i="13"/>
  <c r="AG81" i="13"/>
  <c r="AR140" i="14"/>
  <c r="AS140" i="14" s="1"/>
  <c r="AG141" i="14"/>
  <c r="O142" i="14"/>
  <c r="AV141" i="14"/>
  <c r="O141" i="14"/>
  <c r="AG142" i="14"/>
  <c r="L140" i="14"/>
  <c r="O140" i="14" s="1"/>
  <c r="V140" i="14"/>
  <c r="Y140" i="14" s="1"/>
  <c r="AS81" i="14"/>
  <c r="AV81" i="14"/>
  <c r="W81" i="14"/>
  <c r="AI81" i="14"/>
  <c r="O81" i="14"/>
  <c r="AT81" i="14"/>
  <c r="M81" i="14"/>
  <c r="AG81" i="14"/>
  <c r="AT81" i="13"/>
  <c r="AU81" i="13" s="1"/>
  <c r="AV81" i="13"/>
  <c r="AW81" i="13" s="1"/>
  <c r="AT81" i="12"/>
  <c r="AU81" i="12" s="1"/>
  <c r="AT81" i="11"/>
  <c r="AV81" i="11"/>
  <c r="AW81" i="11" s="1"/>
  <c r="AT81" i="10"/>
  <c r="AU81" i="10" s="1"/>
  <c r="AG81" i="10"/>
  <c r="AV81" i="10"/>
  <c r="AW81" i="10" s="1"/>
  <c r="AT81" i="8"/>
  <c r="AU81" i="8" s="1"/>
  <c r="AX81" i="7"/>
  <c r="AU81" i="7"/>
  <c r="AW81" i="7"/>
  <c r="AT81" i="5"/>
  <c r="AU81" i="5" s="1"/>
  <c r="AV81" i="5"/>
  <c r="AW81" i="5" s="1"/>
  <c r="AW81" i="3"/>
  <c r="AT81" i="4"/>
  <c r="AU81" i="4" s="1"/>
  <c r="AV140" i="14"/>
  <c r="AQ140" i="14"/>
  <c r="W142" i="14"/>
  <c r="AQ142" i="14"/>
  <c r="AT142" i="14"/>
  <c r="AU142" i="14" s="1"/>
  <c r="AT141" i="14"/>
  <c r="AV142" i="14"/>
  <c r="E140" i="14"/>
  <c r="AV140" i="13"/>
  <c r="M140" i="13"/>
  <c r="O140" i="13"/>
  <c r="X140" i="13"/>
  <c r="Y140" i="13" s="1"/>
  <c r="AF140" i="13"/>
  <c r="AG140" i="13" s="1"/>
  <c r="AT142" i="13"/>
  <c r="AS141" i="13"/>
  <c r="M142" i="13"/>
  <c r="AT141" i="13"/>
  <c r="AV142" i="13"/>
  <c r="AS140" i="12"/>
  <c r="AV140" i="12"/>
  <c r="W141" i="12"/>
  <c r="AQ141" i="12"/>
  <c r="AT142" i="12"/>
  <c r="AU142" i="12" s="1"/>
  <c r="AT141" i="12"/>
  <c r="AW141" i="12" s="1"/>
  <c r="AV142" i="12"/>
  <c r="AW142" i="12" s="1"/>
  <c r="E140" i="12"/>
  <c r="M140" i="12" s="1"/>
  <c r="AV140" i="11"/>
  <c r="W141" i="11"/>
  <c r="AQ141" i="11"/>
  <c r="AT142" i="11"/>
  <c r="AU142" i="11" s="1"/>
  <c r="AT141" i="11"/>
  <c r="AV142" i="11"/>
  <c r="AW142" i="11" s="1"/>
  <c r="AW142" i="10"/>
  <c r="AT140" i="10"/>
  <c r="AU140" i="10" s="1"/>
  <c r="AU141" i="10"/>
  <c r="AW141" i="10"/>
  <c r="AV140" i="10"/>
  <c r="AW140" i="10" s="1"/>
  <c r="AX141" i="10"/>
  <c r="AG140" i="10"/>
  <c r="W141" i="10"/>
  <c r="AQ141" i="10"/>
  <c r="AQ140" i="10"/>
  <c r="M141" i="10"/>
  <c r="AS140" i="8"/>
  <c r="W141" i="8"/>
  <c r="AQ141" i="8"/>
  <c r="AT142" i="8"/>
  <c r="AU142" i="8" s="1"/>
  <c r="AS141" i="8"/>
  <c r="AT141" i="8"/>
  <c r="AV142" i="8"/>
  <c r="AV140" i="7"/>
  <c r="AX142" i="7"/>
  <c r="W140" i="7"/>
  <c r="AG140" i="7"/>
  <c r="W141" i="7"/>
  <c r="AQ141" i="7"/>
  <c r="AP140" i="7"/>
  <c r="AT142" i="7"/>
  <c r="AU142" i="7" s="1"/>
  <c r="Y141" i="7"/>
  <c r="AT141" i="7"/>
  <c r="AW141" i="7" s="1"/>
  <c r="AV142" i="7"/>
  <c r="AW142" i="7" s="1"/>
  <c r="M140" i="6"/>
  <c r="W140" i="6"/>
  <c r="AV140" i="6"/>
  <c r="AQ141" i="6"/>
  <c r="AP140" i="6"/>
  <c r="AQ140" i="6" s="1"/>
  <c r="AG140" i="6"/>
  <c r="W141" i="6"/>
  <c r="Y141" i="6"/>
  <c r="M142" i="6"/>
  <c r="AG142" i="6"/>
  <c r="AT141" i="6"/>
  <c r="AW141" i="6" s="1"/>
  <c r="AV142" i="6"/>
  <c r="AW142" i="6" s="1"/>
  <c r="AV140" i="5"/>
  <c r="M140" i="5"/>
  <c r="O140" i="5"/>
  <c r="AQ142" i="5"/>
  <c r="X140" i="5"/>
  <c r="Y140" i="5" s="1"/>
  <c r="AF140" i="5"/>
  <c r="AG140" i="5" s="1"/>
  <c r="AT142" i="5"/>
  <c r="AU142" i="5" s="1"/>
  <c r="AS141" i="5"/>
  <c r="M142" i="5"/>
  <c r="AT141" i="5"/>
  <c r="AV142" i="5"/>
  <c r="E140" i="5"/>
  <c r="AQ140" i="5" s="1"/>
  <c r="AS140" i="3"/>
  <c r="AV140" i="3"/>
  <c r="AX142" i="3"/>
  <c r="AG140" i="3"/>
  <c r="W141" i="3"/>
  <c r="AQ141" i="3"/>
  <c r="AT142" i="3"/>
  <c r="AU142" i="3" s="1"/>
  <c r="AT141" i="3"/>
  <c r="AW141" i="3" s="1"/>
  <c r="AV142" i="3"/>
  <c r="AW142" i="3" s="1"/>
  <c r="E140" i="3"/>
  <c r="M140" i="3" s="1"/>
  <c r="AS140" i="4"/>
  <c r="AV140" i="4"/>
  <c r="W141" i="4"/>
  <c r="AQ141" i="4"/>
  <c r="AT142" i="4"/>
  <c r="AU142" i="4" s="1"/>
  <c r="AT141" i="4"/>
  <c r="AV142" i="4"/>
  <c r="AW142" i="4" s="1"/>
  <c r="E140" i="4"/>
  <c r="M140" i="4" s="1"/>
  <c r="W142" i="1"/>
  <c r="M142" i="1"/>
  <c r="AU142" i="1"/>
  <c r="AX142" i="1"/>
  <c r="AV142" i="1"/>
  <c r="AW142" i="1" s="1"/>
  <c r="AG81" i="1"/>
  <c r="AT81" i="1"/>
  <c r="AU81" i="1" s="1"/>
  <c r="AV81" i="1"/>
  <c r="AW81" i="1" s="1"/>
  <c r="M81" i="1"/>
  <c r="AX81" i="1"/>
  <c r="AV26" i="2"/>
  <c r="AW26" i="2" s="1"/>
  <c r="AW27" i="2"/>
  <c r="E26" i="2"/>
  <c r="AT27" i="2"/>
  <c r="AU27" i="2" s="1"/>
  <c r="AX81" i="3" l="1"/>
  <c r="AW141" i="4"/>
  <c r="AX81" i="4"/>
  <c r="AW81" i="4"/>
  <c r="AW142" i="5"/>
  <c r="AI140" i="5"/>
  <c r="AS142" i="9"/>
  <c r="W140" i="5"/>
  <c r="O81" i="9"/>
  <c r="AW81" i="6"/>
  <c r="AW114" i="6"/>
  <c r="AX114" i="6"/>
  <c r="AX130" i="6"/>
  <c r="AT142" i="9"/>
  <c r="AU142" i="9" s="1"/>
  <c r="AG142" i="9"/>
  <c r="AQ140" i="7"/>
  <c r="AI142" i="9"/>
  <c r="AV81" i="9"/>
  <c r="AG81" i="9"/>
  <c r="AW130" i="7"/>
  <c r="AX114" i="7"/>
  <c r="AX130" i="7"/>
  <c r="W81" i="9"/>
  <c r="AQ81" i="9"/>
  <c r="M81" i="9"/>
  <c r="M142" i="9"/>
  <c r="AV142" i="9"/>
  <c r="Y142" i="9"/>
  <c r="O142" i="9"/>
  <c r="AI81" i="9"/>
  <c r="AT81" i="9"/>
  <c r="AU81" i="9" s="1"/>
  <c r="AW81" i="8"/>
  <c r="AX81" i="8"/>
  <c r="Y81" i="9"/>
  <c r="AW130" i="8"/>
  <c r="AX130" i="8"/>
  <c r="AX140" i="10"/>
  <c r="AW130" i="10"/>
  <c r="AX142" i="10"/>
  <c r="W140" i="10"/>
  <c r="AI140" i="11"/>
  <c r="W140" i="12"/>
  <c r="AX142" i="12"/>
  <c r="AX81" i="13"/>
  <c r="AW141" i="14"/>
  <c r="AX81" i="14"/>
  <c r="AU81" i="14"/>
  <c r="AW81" i="14"/>
  <c r="AW81" i="12"/>
  <c r="AX81" i="12"/>
  <c r="AX81" i="11"/>
  <c r="AU81" i="11"/>
  <c r="AX81" i="10"/>
  <c r="AX81" i="5"/>
  <c r="AX142" i="14"/>
  <c r="AG140" i="14"/>
  <c r="W140" i="14"/>
  <c r="M140" i="14"/>
  <c r="AW142" i="14"/>
  <c r="AT140" i="14"/>
  <c r="AU140" i="14" s="1"/>
  <c r="AU141" i="14"/>
  <c r="AX141" i="14"/>
  <c r="AX140" i="14" s="1"/>
  <c r="AT140" i="13"/>
  <c r="AU140" i="13" s="1"/>
  <c r="AU141" i="13"/>
  <c r="AI140" i="13"/>
  <c r="AW142" i="13"/>
  <c r="AX141" i="13"/>
  <c r="AX142" i="13"/>
  <c r="AU142" i="13"/>
  <c r="AT140" i="12"/>
  <c r="AU140" i="12" s="1"/>
  <c r="AU141" i="12"/>
  <c r="AX141" i="12"/>
  <c r="AQ140" i="12"/>
  <c r="AG140" i="12"/>
  <c r="AT140" i="11"/>
  <c r="AU140" i="11" s="1"/>
  <c r="AU141" i="11"/>
  <c r="AX141" i="11"/>
  <c r="AX142" i="11"/>
  <c r="AW141" i="11"/>
  <c r="AX142" i="8"/>
  <c r="AW142" i="8"/>
  <c r="AT140" i="8"/>
  <c r="AU140" i="8" s="1"/>
  <c r="AU141" i="8"/>
  <c r="AX141" i="8"/>
  <c r="AX140" i="8" s="1"/>
  <c r="AW141" i="8"/>
  <c r="AS140" i="7"/>
  <c r="AT140" i="7"/>
  <c r="AU140" i="7" s="1"/>
  <c r="AU141" i="7"/>
  <c r="AX141" i="7"/>
  <c r="AX140" i="7" s="1"/>
  <c r="AW140" i="7"/>
  <c r="AT140" i="6"/>
  <c r="AU140" i="6" s="1"/>
  <c r="AU141" i="6"/>
  <c r="AX141" i="6"/>
  <c r="AX140" i="6" s="1"/>
  <c r="AS140" i="6"/>
  <c r="AT140" i="5"/>
  <c r="AU140" i="5" s="1"/>
  <c r="AU141" i="5"/>
  <c r="AX141" i="5"/>
  <c r="AX142" i="5"/>
  <c r="AW141" i="5"/>
  <c r="AW140" i="5"/>
  <c r="W140" i="3"/>
  <c r="AQ140" i="3"/>
  <c r="AT140" i="3"/>
  <c r="AU140" i="3" s="1"/>
  <c r="AU141" i="3"/>
  <c r="AX141" i="3"/>
  <c r="AX140" i="3" s="1"/>
  <c r="W140" i="4"/>
  <c r="AG140" i="4"/>
  <c r="AQ140" i="4"/>
  <c r="AT140" i="4"/>
  <c r="AU140" i="4" s="1"/>
  <c r="AU141" i="4"/>
  <c r="AX141" i="4"/>
  <c r="AX142" i="4"/>
  <c r="AX27" i="2"/>
  <c r="AX140" i="4" l="1"/>
  <c r="AW142" i="9"/>
  <c r="AX142" i="9"/>
  <c r="AW81" i="9"/>
  <c r="AX81" i="9"/>
  <c r="AX140" i="12"/>
  <c r="AW140" i="12"/>
  <c r="AW140" i="13"/>
  <c r="AW140" i="14"/>
  <c r="AX140" i="13"/>
  <c r="AW140" i="11"/>
  <c r="AX140" i="11"/>
  <c r="AW140" i="8"/>
  <c r="AW140" i="6"/>
  <c r="AX140" i="5"/>
  <c r="AW140" i="3"/>
  <c r="AW140" i="4"/>
  <c r="AO135" i="14" l="1"/>
  <c r="AN135" i="14"/>
  <c r="AM135" i="14"/>
  <c r="AL135" i="14"/>
  <c r="AK135" i="14"/>
  <c r="AJ135" i="14"/>
  <c r="AE135" i="14"/>
  <c r="AD135" i="14"/>
  <c r="AC135" i="14"/>
  <c r="AB135" i="14"/>
  <c r="AA135" i="14"/>
  <c r="Z135" i="14"/>
  <c r="U135" i="14"/>
  <c r="T135" i="14"/>
  <c r="S135" i="14"/>
  <c r="R135" i="14"/>
  <c r="Q135" i="14"/>
  <c r="P135" i="14"/>
  <c r="K135" i="14"/>
  <c r="J135" i="14"/>
  <c r="I135" i="14"/>
  <c r="H135" i="14"/>
  <c r="G135" i="14"/>
  <c r="F135" i="14"/>
  <c r="D135" i="14"/>
  <c r="C135" i="14"/>
  <c r="AO135" i="13"/>
  <c r="AN135" i="13"/>
  <c r="AM135" i="13"/>
  <c r="AL135" i="13"/>
  <c r="AK135" i="13"/>
  <c r="AJ135" i="13"/>
  <c r="AE135" i="13"/>
  <c r="AD135" i="13"/>
  <c r="AC135" i="13"/>
  <c r="AB135" i="13"/>
  <c r="AA135" i="13"/>
  <c r="Z135" i="13"/>
  <c r="U135" i="13"/>
  <c r="T135" i="13"/>
  <c r="S135" i="13"/>
  <c r="R135" i="13"/>
  <c r="Q135" i="13"/>
  <c r="P135" i="13"/>
  <c r="K135" i="13"/>
  <c r="J135" i="13"/>
  <c r="I135" i="13"/>
  <c r="H135" i="13"/>
  <c r="G135" i="13"/>
  <c r="F135" i="13"/>
  <c r="D135" i="13"/>
  <c r="C135" i="13"/>
  <c r="AO135" i="12"/>
  <c r="AN135" i="12"/>
  <c r="AM135" i="12"/>
  <c r="AL135" i="12"/>
  <c r="AK135" i="12"/>
  <c r="AJ135" i="12"/>
  <c r="AE135" i="12"/>
  <c r="AD135" i="12"/>
  <c r="AC135" i="12"/>
  <c r="AB135" i="12"/>
  <c r="AA135" i="12"/>
  <c r="Z135" i="12"/>
  <c r="U135" i="12"/>
  <c r="T135" i="12"/>
  <c r="S135" i="12"/>
  <c r="R135" i="12"/>
  <c r="Q135" i="12"/>
  <c r="P135" i="12"/>
  <c r="K135" i="12"/>
  <c r="J135" i="12"/>
  <c r="I135" i="12"/>
  <c r="H135" i="12"/>
  <c r="G135" i="12"/>
  <c r="F135" i="12"/>
  <c r="D135" i="12"/>
  <c r="C135" i="12"/>
  <c r="AO135" i="11"/>
  <c r="AN135" i="11"/>
  <c r="AM135" i="11"/>
  <c r="AL135" i="11"/>
  <c r="AK135" i="11"/>
  <c r="AJ135" i="11"/>
  <c r="AE135" i="11"/>
  <c r="AD135" i="11"/>
  <c r="AC135" i="11"/>
  <c r="AB135" i="11"/>
  <c r="AA135" i="11"/>
  <c r="Z135" i="11"/>
  <c r="U135" i="11"/>
  <c r="T135" i="11"/>
  <c r="S135" i="11"/>
  <c r="R135" i="11"/>
  <c r="Q135" i="11"/>
  <c r="P135" i="11"/>
  <c r="K135" i="11"/>
  <c r="J135" i="11"/>
  <c r="I135" i="11"/>
  <c r="H135" i="11"/>
  <c r="G135" i="11"/>
  <c r="F135" i="11"/>
  <c r="D135" i="11"/>
  <c r="C135" i="11"/>
  <c r="AO135" i="10"/>
  <c r="AN135" i="10"/>
  <c r="AM135" i="10"/>
  <c r="AL135" i="10"/>
  <c r="AK135" i="10"/>
  <c r="AJ135" i="10"/>
  <c r="AE135" i="10"/>
  <c r="AD135" i="10"/>
  <c r="AC135" i="10"/>
  <c r="AB135" i="10"/>
  <c r="AA135" i="10"/>
  <c r="Z135" i="10"/>
  <c r="U135" i="10"/>
  <c r="T135" i="10"/>
  <c r="S135" i="10"/>
  <c r="R135" i="10"/>
  <c r="Q135" i="10"/>
  <c r="P135" i="10"/>
  <c r="D135" i="10"/>
  <c r="F135" i="10"/>
  <c r="G135" i="10"/>
  <c r="H135" i="10"/>
  <c r="I135" i="10"/>
  <c r="J135" i="10"/>
  <c r="K135" i="10"/>
  <c r="C135" i="10"/>
  <c r="AO135" i="8"/>
  <c r="AN135" i="8"/>
  <c r="AM135" i="8"/>
  <c r="AL135" i="8"/>
  <c r="AK135" i="8"/>
  <c r="AJ135" i="8"/>
  <c r="AE135" i="8"/>
  <c r="AD135" i="8"/>
  <c r="AC135" i="8"/>
  <c r="AB135" i="8"/>
  <c r="AA135" i="8"/>
  <c r="Z135" i="8"/>
  <c r="U135" i="8"/>
  <c r="T135" i="8"/>
  <c r="S135" i="8"/>
  <c r="R135" i="8"/>
  <c r="Q135" i="8"/>
  <c r="P135" i="8"/>
  <c r="D135" i="8"/>
  <c r="F135" i="8"/>
  <c r="G135" i="8"/>
  <c r="H135" i="8"/>
  <c r="I135" i="8"/>
  <c r="J135" i="8"/>
  <c r="K135" i="8"/>
  <c r="C135" i="8"/>
  <c r="AO135" i="7"/>
  <c r="AN135" i="7"/>
  <c r="AM135" i="7"/>
  <c r="AL135" i="7"/>
  <c r="AK135" i="7"/>
  <c r="AJ135" i="7"/>
  <c r="AE135" i="7"/>
  <c r="AD135" i="7"/>
  <c r="AC135" i="7"/>
  <c r="AB135" i="7"/>
  <c r="AA135" i="7"/>
  <c r="Z135" i="7"/>
  <c r="U135" i="7"/>
  <c r="T135" i="7"/>
  <c r="S135" i="7"/>
  <c r="R135" i="7"/>
  <c r="Q135" i="7"/>
  <c r="P135" i="7"/>
  <c r="D135" i="7"/>
  <c r="F135" i="7"/>
  <c r="G135" i="7"/>
  <c r="H135" i="7"/>
  <c r="I135" i="7"/>
  <c r="J135" i="7"/>
  <c r="K135" i="7"/>
  <c r="C135" i="7"/>
  <c r="AO135" i="6"/>
  <c r="AN135" i="6"/>
  <c r="AM135" i="6"/>
  <c r="AL135" i="6"/>
  <c r="AK135" i="6"/>
  <c r="AJ135" i="6"/>
  <c r="AE135" i="6"/>
  <c r="AD135" i="6"/>
  <c r="AC135" i="6"/>
  <c r="AB135" i="6"/>
  <c r="AA135" i="6"/>
  <c r="Z135" i="6"/>
  <c r="U135" i="6"/>
  <c r="T135" i="6"/>
  <c r="S135" i="6"/>
  <c r="R135" i="6"/>
  <c r="Q135" i="6"/>
  <c r="P135" i="6"/>
  <c r="D135" i="6"/>
  <c r="F135" i="6"/>
  <c r="G135" i="6"/>
  <c r="H135" i="6"/>
  <c r="I135" i="6"/>
  <c r="J135" i="6"/>
  <c r="K135" i="6"/>
  <c r="C135" i="6"/>
  <c r="AO135" i="5"/>
  <c r="AN135" i="5"/>
  <c r="AM135" i="5"/>
  <c r="AL135" i="5"/>
  <c r="AK135" i="5"/>
  <c r="AJ135" i="5"/>
  <c r="AE135" i="5"/>
  <c r="AD135" i="5"/>
  <c r="AC135" i="5"/>
  <c r="AB135" i="5"/>
  <c r="AA135" i="5"/>
  <c r="Z135" i="5"/>
  <c r="U135" i="5"/>
  <c r="T135" i="5"/>
  <c r="S135" i="5"/>
  <c r="R135" i="5"/>
  <c r="Q135" i="5"/>
  <c r="P135" i="5"/>
  <c r="AO135" i="3"/>
  <c r="AN135" i="3"/>
  <c r="AM135" i="3"/>
  <c r="AL135" i="3"/>
  <c r="AK135" i="3"/>
  <c r="AJ135" i="3"/>
  <c r="AE135" i="3"/>
  <c r="AD135" i="3"/>
  <c r="AC135" i="3"/>
  <c r="AB135" i="3"/>
  <c r="AA135" i="3"/>
  <c r="Z135" i="3"/>
  <c r="U135" i="3"/>
  <c r="T135" i="3"/>
  <c r="S135" i="3"/>
  <c r="R135" i="3"/>
  <c r="Q135" i="3"/>
  <c r="P135" i="3"/>
  <c r="D135" i="3"/>
  <c r="F135" i="3"/>
  <c r="G135" i="3"/>
  <c r="H135" i="3"/>
  <c r="I135" i="3"/>
  <c r="J135" i="3"/>
  <c r="K135" i="3"/>
  <c r="C135" i="3"/>
  <c r="AO135" i="4"/>
  <c r="AN135" i="4"/>
  <c r="AM135" i="4"/>
  <c r="AL135" i="4"/>
  <c r="AK135" i="4"/>
  <c r="AJ135" i="4"/>
  <c r="AE135" i="4"/>
  <c r="AD135" i="4"/>
  <c r="AC135" i="4"/>
  <c r="AB135" i="4"/>
  <c r="AA135" i="4"/>
  <c r="Z135" i="4"/>
  <c r="U135" i="4"/>
  <c r="T135" i="4"/>
  <c r="S135" i="4"/>
  <c r="R135" i="4"/>
  <c r="Q135" i="4"/>
  <c r="P135" i="4"/>
  <c r="D135" i="4"/>
  <c r="F135" i="4"/>
  <c r="G135" i="4"/>
  <c r="H135" i="4"/>
  <c r="I135" i="4"/>
  <c r="J135" i="4"/>
  <c r="K135" i="4"/>
  <c r="C135" i="4"/>
  <c r="AO135" i="1"/>
  <c r="AN135" i="1"/>
  <c r="AM135" i="1"/>
  <c r="AL135" i="1"/>
  <c r="AK135" i="1"/>
  <c r="AJ135" i="1"/>
  <c r="AE135" i="1"/>
  <c r="AD135" i="1"/>
  <c r="AC135" i="1"/>
  <c r="AB135" i="1"/>
  <c r="AA135" i="1"/>
  <c r="Z135" i="1"/>
  <c r="U135" i="1"/>
  <c r="T135" i="1"/>
  <c r="S135" i="1"/>
  <c r="R135" i="1"/>
  <c r="Q135" i="1"/>
  <c r="P135" i="1"/>
  <c r="D135" i="1"/>
  <c r="F135" i="1"/>
  <c r="G135" i="1"/>
  <c r="H135" i="1"/>
  <c r="I135" i="1"/>
  <c r="J135" i="1"/>
  <c r="K135" i="1"/>
  <c r="C135" i="1"/>
  <c r="AO139" i="9"/>
  <c r="AN139" i="9"/>
  <c r="AM139" i="9"/>
  <c r="AL139" i="9"/>
  <c r="AK139" i="9"/>
  <c r="AJ139" i="9"/>
  <c r="AE139" i="9"/>
  <c r="AD139" i="9"/>
  <c r="AC139" i="9"/>
  <c r="AB139" i="9"/>
  <c r="AA139" i="9"/>
  <c r="Z139" i="9"/>
  <c r="U139" i="9"/>
  <c r="T139" i="9"/>
  <c r="S139" i="9"/>
  <c r="R139" i="9"/>
  <c r="Q139" i="9"/>
  <c r="P139" i="9"/>
  <c r="AR139" i="14"/>
  <c r="AP139" i="14"/>
  <c r="AH139" i="14"/>
  <c r="AI139" i="14" s="1"/>
  <c r="AF139" i="14"/>
  <c r="X139" i="14"/>
  <c r="V139" i="14"/>
  <c r="N139" i="14"/>
  <c r="O139" i="14" s="1"/>
  <c r="L139" i="14"/>
  <c r="E139" i="14"/>
  <c r="AR139" i="13"/>
  <c r="AS139" i="13" s="1"/>
  <c r="AP139" i="13"/>
  <c r="AH139" i="13"/>
  <c r="AF139" i="13"/>
  <c r="X139" i="13"/>
  <c r="V139" i="13"/>
  <c r="N139" i="13"/>
  <c r="L139" i="13"/>
  <c r="E139" i="13"/>
  <c r="AR139" i="12"/>
  <c r="AP139" i="12"/>
  <c r="AH139" i="12"/>
  <c r="AF139" i="12"/>
  <c r="X139" i="12"/>
  <c r="Y139" i="12" s="1"/>
  <c r="V139" i="12"/>
  <c r="N139" i="12"/>
  <c r="L139" i="12"/>
  <c r="E139" i="12"/>
  <c r="AR139" i="11"/>
  <c r="AP139" i="11"/>
  <c r="AH139" i="11"/>
  <c r="AF139" i="11"/>
  <c r="X139" i="11"/>
  <c r="V139" i="11"/>
  <c r="N139" i="11"/>
  <c r="L139" i="11"/>
  <c r="E139" i="11"/>
  <c r="AR139" i="10"/>
  <c r="AP139" i="10"/>
  <c r="AH139" i="10"/>
  <c r="AI139" i="10" s="1"/>
  <c r="AF139" i="10"/>
  <c r="X139" i="10"/>
  <c r="V139" i="10"/>
  <c r="N139" i="10"/>
  <c r="L139" i="10"/>
  <c r="E139" i="10"/>
  <c r="AR139" i="8"/>
  <c r="AP139" i="8"/>
  <c r="AH139" i="8"/>
  <c r="AF139" i="8"/>
  <c r="X139" i="8"/>
  <c r="V139" i="8"/>
  <c r="N139" i="8"/>
  <c r="L139" i="8"/>
  <c r="E139" i="8"/>
  <c r="AR139" i="7"/>
  <c r="AP139" i="7"/>
  <c r="AH139" i="7"/>
  <c r="AI139" i="7" s="1"/>
  <c r="AF139" i="7"/>
  <c r="X139" i="7"/>
  <c r="V139" i="7"/>
  <c r="N139" i="7"/>
  <c r="AV139" i="7" s="1"/>
  <c r="L139" i="7"/>
  <c r="AT139" i="7" s="1"/>
  <c r="AU139" i="7" s="1"/>
  <c r="E139" i="7"/>
  <c r="AR139" i="6"/>
  <c r="AP139" i="6"/>
  <c r="AH139" i="6"/>
  <c r="AF139" i="6"/>
  <c r="X139" i="6"/>
  <c r="V139" i="6"/>
  <c r="N139" i="6"/>
  <c r="L139" i="6"/>
  <c r="E139" i="6"/>
  <c r="AR139" i="5"/>
  <c r="AS139" i="5" s="1"/>
  <c r="AP139" i="5"/>
  <c r="AH139" i="5"/>
  <c r="AF139" i="5"/>
  <c r="X139" i="5"/>
  <c r="V139" i="5"/>
  <c r="K139" i="5"/>
  <c r="K139" i="9" s="1"/>
  <c r="J139" i="5"/>
  <c r="J139" i="9" s="1"/>
  <c r="I139" i="5"/>
  <c r="I139" i="9" s="1"/>
  <c r="H139" i="5"/>
  <c r="H139" i="9" s="1"/>
  <c r="G139" i="5"/>
  <c r="G139" i="9" s="1"/>
  <c r="F139" i="5"/>
  <c r="F139" i="9" s="1"/>
  <c r="D139" i="5"/>
  <c r="D139" i="9" s="1"/>
  <c r="C139" i="5"/>
  <c r="C139" i="9" s="1"/>
  <c r="AR139" i="3"/>
  <c r="AS139" i="3" s="1"/>
  <c r="AP139" i="3"/>
  <c r="AH139" i="3"/>
  <c r="AI139" i="3" s="1"/>
  <c r="AF139" i="3"/>
  <c r="X139" i="3"/>
  <c r="Y139" i="3" s="1"/>
  <c r="V139" i="3"/>
  <c r="N139" i="3"/>
  <c r="AV139" i="3" s="1"/>
  <c r="L139" i="3"/>
  <c r="M139" i="3" s="1"/>
  <c r="E139" i="3"/>
  <c r="AR139" i="4"/>
  <c r="AP139" i="4"/>
  <c r="AH139" i="4"/>
  <c r="AF139" i="4"/>
  <c r="X139" i="4"/>
  <c r="V139" i="4"/>
  <c r="N139" i="4"/>
  <c r="O139" i="4" s="1"/>
  <c r="L139" i="4"/>
  <c r="E139" i="4"/>
  <c r="AR139" i="1"/>
  <c r="AS139" i="1" s="1"/>
  <c r="AP139" i="1"/>
  <c r="AH139" i="1"/>
  <c r="AF139" i="1"/>
  <c r="X139" i="1"/>
  <c r="V139" i="1"/>
  <c r="N139" i="1"/>
  <c r="L139" i="1"/>
  <c r="E139" i="1"/>
  <c r="AO125" i="5"/>
  <c r="AN125" i="5"/>
  <c r="AM125" i="5"/>
  <c r="AL125" i="5"/>
  <c r="AK125" i="5"/>
  <c r="AJ125" i="5"/>
  <c r="AO124" i="5"/>
  <c r="AN124" i="5"/>
  <c r="AM124" i="5"/>
  <c r="AL124" i="5"/>
  <c r="AK124" i="5"/>
  <c r="AJ124" i="5"/>
  <c r="AO123" i="5"/>
  <c r="AN123" i="5"/>
  <c r="AM123" i="5"/>
  <c r="AL123" i="5"/>
  <c r="AK123" i="5"/>
  <c r="AJ123" i="5"/>
  <c r="AO122" i="5"/>
  <c r="AN122" i="5"/>
  <c r="AM122" i="5"/>
  <c r="AL122" i="5"/>
  <c r="AK122" i="5"/>
  <c r="AJ122" i="5"/>
  <c r="AO121" i="5"/>
  <c r="AN121" i="5"/>
  <c r="AM121" i="5"/>
  <c r="AL121" i="5"/>
  <c r="AK121" i="5"/>
  <c r="AJ121" i="5"/>
  <c r="AO120" i="5"/>
  <c r="AN120" i="5"/>
  <c r="AM120" i="5"/>
  <c r="AL120" i="5"/>
  <c r="AK120" i="5"/>
  <c r="AJ120" i="5"/>
  <c r="AO119" i="5"/>
  <c r="AN119" i="5"/>
  <c r="AM119" i="5"/>
  <c r="AL119" i="5"/>
  <c r="AK119" i="5"/>
  <c r="AJ119" i="5"/>
  <c r="AO118" i="5"/>
  <c r="AN118" i="5"/>
  <c r="AM118" i="5"/>
  <c r="AL118" i="5"/>
  <c r="AK118" i="5"/>
  <c r="AJ118" i="5"/>
  <c r="AO117" i="5"/>
  <c r="AN117" i="5"/>
  <c r="AM117" i="5"/>
  <c r="AL117" i="5"/>
  <c r="AK117" i="5"/>
  <c r="AJ117" i="5"/>
  <c r="AO116" i="5"/>
  <c r="AN116" i="5"/>
  <c r="AM116" i="5"/>
  <c r="AL116" i="5"/>
  <c r="AK116" i="5"/>
  <c r="AJ116" i="5"/>
  <c r="AO115" i="5"/>
  <c r="AN115" i="5"/>
  <c r="AM115" i="5"/>
  <c r="AL115" i="5"/>
  <c r="AK115" i="5"/>
  <c r="AJ115" i="5"/>
  <c r="AE125" i="5"/>
  <c r="AD125" i="5"/>
  <c r="AC125" i="5"/>
  <c r="AB125" i="5"/>
  <c r="AA125" i="5"/>
  <c r="Z125" i="5"/>
  <c r="AE124" i="5"/>
  <c r="AD124" i="5"/>
  <c r="AC124" i="5"/>
  <c r="AB124" i="5"/>
  <c r="AA124" i="5"/>
  <c r="Z124" i="5"/>
  <c r="AE123" i="5"/>
  <c r="AD123" i="5"/>
  <c r="AC123" i="5"/>
  <c r="AB123" i="5"/>
  <c r="AA123" i="5"/>
  <c r="Z123" i="5"/>
  <c r="AE122" i="5"/>
  <c r="AD122" i="5"/>
  <c r="AC122" i="5"/>
  <c r="AB122" i="5"/>
  <c r="AA122" i="5"/>
  <c r="Z122" i="5"/>
  <c r="AE121" i="5"/>
  <c r="AD121" i="5"/>
  <c r="AC121" i="5"/>
  <c r="AB121" i="5"/>
  <c r="AA121" i="5"/>
  <c r="Z121" i="5"/>
  <c r="AE120" i="5"/>
  <c r="AD120" i="5"/>
  <c r="AC120" i="5"/>
  <c r="AB120" i="5"/>
  <c r="AA120" i="5"/>
  <c r="Z120" i="5"/>
  <c r="AE119" i="5"/>
  <c r="AD119" i="5"/>
  <c r="AC119" i="5"/>
  <c r="AB119" i="5"/>
  <c r="AA119" i="5"/>
  <c r="Z119" i="5"/>
  <c r="AE118" i="5"/>
  <c r="AD118" i="5"/>
  <c r="AC118" i="5"/>
  <c r="AB118" i="5"/>
  <c r="AA118" i="5"/>
  <c r="Z118" i="5"/>
  <c r="AE117" i="5"/>
  <c r="AD117" i="5"/>
  <c r="AC117" i="5"/>
  <c r="AB117" i="5"/>
  <c r="AA117" i="5"/>
  <c r="Z117" i="5"/>
  <c r="AE116" i="5"/>
  <c r="AD116" i="5"/>
  <c r="AC116" i="5"/>
  <c r="AB116" i="5"/>
  <c r="AA116" i="5"/>
  <c r="Z116" i="5"/>
  <c r="AE115" i="5"/>
  <c r="AD115" i="5"/>
  <c r="AC115" i="5"/>
  <c r="AB115" i="5"/>
  <c r="AA115" i="5"/>
  <c r="Z115" i="5"/>
  <c r="AI139" i="1" l="1"/>
  <c r="O139" i="10"/>
  <c r="Y139" i="14"/>
  <c r="AI139" i="12"/>
  <c r="AS139" i="12"/>
  <c r="M139" i="11"/>
  <c r="AS139" i="10"/>
  <c r="W139" i="8"/>
  <c r="W139" i="7"/>
  <c r="AQ139" i="7"/>
  <c r="AI139" i="5"/>
  <c r="AH139" i="9"/>
  <c r="X139" i="9"/>
  <c r="V139" i="9"/>
  <c r="Y139" i="1"/>
  <c r="Y139" i="4"/>
  <c r="W139" i="3"/>
  <c r="Y139" i="6"/>
  <c r="O139" i="7"/>
  <c r="AI139" i="8"/>
  <c r="Y139" i="11"/>
  <c r="AV139" i="13"/>
  <c r="AF139" i="9"/>
  <c r="O139" i="12"/>
  <c r="AS139" i="7"/>
  <c r="E139" i="9"/>
  <c r="AI139" i="4"/>
  <c r="AI139" i="6"/>
  <c r="AS139" i="8"/>
  <c r="AI139" i="11"/>
  <c r="Y139" i="13"/>
  <c r="Y139" i="7"/>
  <c r="Y139" i="5"/>
  <c r="Y139" i="10"/>
  <c r="AS139" i="4"/>
  <c r="AS139" i="6"/>
  <c r="O139" i="8"/>
  <c r="AS139" i="11"/>
  <c r="AI139" i="13"/>
  <c r="AP139" i="9"/>
  <c r="AS139" i="14"/>
  <c r="AN113" i="5"/>
  <c r="AV139" i="1"/>
  <c r="AX139" i="7"/>
  <c r="AR139" i="9"/>
  <c r="W139" i="14"/>
  <c r="AG139" i="14"/>
  <c r="AQ139" i="14"/>
  <c r="M139" i="14"/>
  <c r="AM113" i="5"/>
  <c r="AG139" i="13"/>
  <c r="M139" i="13"/>
  <c r="AQ139" i="13"/>
  <c r="O139" i="13"/>
  <c r="W139" i="13"/>
  <c r="W139" i="12"/>
  <c r="AG139" i="12"/>
  <c r="AQ139" i="12"/>
  <c r="M139" i="12"/>
  <c r="O139" i="11"/>
  <c r="W139" i="11"/>
  <c r="AG139" i="11"/>
  <c r="AQ139" i="11"/>
  <c r="L139" i="9"/>
  <c r="AQ139" i="10"/>
  <c r="M139" i="10"/>
  <c r="W139" i="10"/>
  <c r="AG139" i="10"/>
  <c r="Y139" i="8"/>
  <c r="AG139" i="8"/>
  <c r="AQ139" i="8"/>
  <c r="M139" i="8"/>
  <c r="M139" i="6"/>
  <c r="O139" i="6"/>
  <c r="W139" i="6"/>
  <c r="AG139" i="6"/>
  <c r="AQ139" i="6"/>
  <c r="AG139" i="3"/>
  <c r="AQ139" i="3"/>
  <c r="O139" i="3"/>
  <c r="AQ139" i="4"/>
  <c r="M139" i="4"/>
  <c r="W139" i="4"/>
  <c r="AG139" i="4"/>
  <c r="AG139" i="1"/>
  <c r="AQ139" i="1"/>
  <c r="N139" i="9"/>
  <c r="M139" i="1"/>
  <c r="W139" i="1"/>
  <c r="AT139" i="14"/>
  <c r="AU139" i="14" s="1"/>
  <c r="AV139" i="14"/>
  <c r="AT139" i="13"/>
  <c r="AU139" i="13" s="1"/>
  <c r="L139" i="5"/>
  <c r="AT139" i="5" s="1"/>
  <c r="AT139" i="12"/>
  <c r="AU139" i="12" s="1"/>
  <c r="AV139" i="12"/>
  <c r="AT139" i="11"/>
  <c r="AU139" i="11" s="1"/>
  <c r="E139" i="5"/>
  <c r="AQ139" i="5" s="1"/>
  <c r="AV139" i="11"/>
  <c r="N139" i="5"/>
  <c r="AT139" i="10"/>
  <c r="AU139" i="10" s="1"/>
  <c r="AV139" i="10"/>
  <c r="AT139" i="8"/>
  <c r="AU139" i="8" s="1"/>
  <c r="AV139" i="8"/>
  <c r="AW139" i="7"/>
  <c r="M139" i="7"/>
  <c r="AG139" i="7"/>
  <c r="AV139" i="6"/>
  <c r="AT139" i="6"/>
  <c r="AU139" i="6" s="1"/>
  <c r="AT139" i="3"/>
  <c r="AU139" i="3" s="1"/>
  <c r="AT139" i="4"/>
  <c r="AU139" i="4" s="1"/>
  <c r="AV139" i="4"/>
  <c r="O139" i="1"/>
  <c r="AT139" i="1"/>
  <c r="AU139" i="1" s="1"/>
  <c r="AC113" i="5"/>
  <c r="Z113" i="5"/>
  <c r="AD113" i="5"/>
  <c r="AL113" i="5"/>
  <c r="AA113" i="5"/>
  <c r="AO113" i="5"/>
  <c r="AB113" i="5"/>
  <c r="AJ113" i="5"/>
  <c r="AE113" i="5"/>
  <c r="AK113" i="5"/>
  <c r="AI139" i="9" l="1"/>
  <c r="AW139" i="14"/>
  <c r="AG139" i="9"/>
  <c r="AS139" i="9"/>
  <c r="W139" i="9"/>
  <c r="AQ139" i="9"/>
  <c r="Y139" i="9"/>
  <c r="M139" i="9"/>
  <c r="AT139" i="9"/>
  <c r="AU139" i="9" s="1"/>
  <c r="AW139" i="8"/>
  <c r="AW139" i="6"/>
  <c r="O139" i="5"/>
  <c r="AV139" i="9"/>
  <c r="AX139" i="1"/>
  <c r="AW139" i="4"/>
  <c r="AW139" i="12"/>
  <c r="O139" i="9"/>
  <c r="AW139" i="1"/>
  <c r="AX139" i="14"/>
  <c r="AW139" i="13"/>
  <c r="AX139" i="13"/>
  <c r="AX139" i="12"/>
  <c r="AG139" i="5"/>
  <c r="AU139" i="5"/>
  <c r="M139" i="5"/>
  <c r="AX139" i="11"/>
  <c r="W139" i="5"/>
  <c r="AW139" i="11"/>
  <c r="AX139" i="10"/>
  <c r="AX139" i="5"/>
  <c r="AV139" i="5"/>
  <c r="AW139" i="5" s="1"/>
  <c r="AW139" i="10"/>
  <c r="AX139" i="8"/>
  <c r="AX139" i="6"/>
  <c r="AX139" i="3"/>
  <c r="AW139" i="3"/>
  <c r="AX139" i="4"/>
  <c r="AX139" i="9" l="1"/>
  <c r="AW139" i="9"/>
  <c r="AM83" i="3"/>
  <c r="AB83" i="3"/>
  <c r="AA83" i="3"/>
  <c r="P83" i="3"/>
  <c r="K83" i="3"/>
  <c r="C83" i="3"/>
  <c r="AR99" i="14"/>
  <c r="AP99" i="14"/>
  <c r="AH99" i="14"/>
  <c r="AF99" i="14"/>
  <c r="X99" i="14"/>
  <c r="V99" i="14"/>
  <c r="N99" i="14"/>
  <c r="L99" i="14"/>
  <c r="L97" i="14" s="1"/>
  <c r="E99" i="14"/>
  <c r="AR98" i="14"/>
  <c r="AP98" i="14"/>
  <c r="AH98" i="14"/>
  <c r="AF98" i="14"/>
  <c r="X98" i="14"/>
  <c r="V98" i="14"/>
  <c r="N98" i="14"/>
  <c r="N97" i="14" s="1"/>
  <c r="L98" i="14"/>
  <c r="E98" i="14"/>
  <c r="AR99" i="13"/>
  <c r="AP99" i="13"/>
  <c r="AH99" i="13"/>
  <c r="AF99" i="13"/>
  <c r="X99" i="13"/>
  <c r="V99" i="13"/>
  <c r="N99" i="13"/>
  <c r="O99" i="13" s="1"/>
  <c r="L99" i="13"/>
  <c r="E99" i="13"/>
  <c r="AR98" i="13"/>
  <c r="AP98" i="13"/>
  <c r="AH98" i="13"/>
  <c r="AH97" i="13" s="1"/>
  <c r="AF98" i="13"/>
  <c r="X98" i="13"/>
  <c r="X97" i="13" s="1"/>
  <c r="V98" i="13"/>
  <c r="N98" i="13"/>
  <c r="L98" i="13"/>
  <c r="E98" i="13"/>
  <c r="AR99" i="12"/>
  <c r="AP99" i="12"/>
  <c r="AH99" i="12"/>
  <c r="AF99" i="12"/>
  <c r="X99" i="12"/>
  <c r="V99" i="12"/>
  <c r="N99" i="12"/>
  <c r="L99" i="12"/>
  <c r="E99" i="12"/>
  <c r="AR98" i="12"/>
  <c r="AR97" i="12" s="1"/>
  <c r="AP98" i="12"/>
  <c r="AH98" i="12"/>
  <c r="AH97" i="12" s="1"/>
  <c r="AF98" i="12"/>
  <c r="X98" i="12"/>
  <c r="V98" i="12"/>
  <c r="N98" i="12"/>
  <c r="L98" i="12"/>
  <c r="E98" i="12"/>
  <c r="E97" i="12" s="1"/>
  <c r="AR99" i="11"/>
  <c r="AP99" i="11"/>
  <c r="AH99" i="11"/>
  <c r="AI99" i="11" s="1"/>
  <c r="AF99" i="11"/>
  <c r="X99" i="11"/>
  <c r="Y99" i="11" s="1"/>
  <c r="V99" i="11"/>
  <c r="N99" i="11"/>
  <c r="L99" i="11"/>
  <c r="E99" i="11"/>
  <c r="AR98" i="11"/>
  <c r="AR97" i="11" s="1"/>
  <c r="AP98" i="11"/>
  <c r="AH98" i="11"/>
  <c r="AF98" i="11"/>
  <c r="X98" i="11"/>
  <c r="V98" i="11"/>
  <c r="N98" i="11"/>
  <c r="N97" i="11" s="1"/>
  <c r="L98" i="11"/>
  <c r="L97" i="11" s="1"/>
  <c r="E98" i="11"/>
  <c r="AR99" i="10"/>
  <c r="AP99" i="10"/>
  <c r="AH99" i="10"/>
  <c r="AF99" i="10"/>
  <c r="X99" i="10"/>
  <c r="V99" i="10"/>
  <c r="N99" i="10"/>
  <c r="L99" i="10"/>
  <c r="E99" i="10"/>
  <c r="AR98" i="10"/>
  <c r="AP98" i="10"/>
  <c r="AH98" i="10"/>
  <c r="AF98" i="10"/>
  <c r="X98" i="10"/>
  <c r="V98" i="10"/>
  <c r="V97" i="10" s="1"/>
  <c r="N98" i="10"/>
  <c r="N97" i="10" s="1"/>
  <c r="L98" i="10"/>
  <c r="E98" i="10"/>
  <c r="AR99" i="8"/>
  <c r="AP99" i="8"/>
  <c r="AH99" i="8"/>
  <c r="AF99" i="8"/>
  <c r="X99" i="8"/>
  <c r="V99" i="8"/>
  <c r="V97" i="8" s="1"/>
  <c r="N99" i="8"/>
  <c r="O99" i="8" s="1"/>
  <c r="L99" i="8"/>
  <c r="E99" i="8"/>
  <c r="AR98" i="8"/>
  <c r="AP98" i="8"/>
  <c r="AH98" i="8"/>
  <c r="AF98" i="8"/>
  <c r="X98" i="8"/>
  <c r="X97" i="8" s="1"/>
  <c r="V98" i="8"/>
  <c r="N98" i="8"/>
  <c r="L98" i="8"/>
  <c r="E98" i="8"/>
  <c r="AR99" i="7"/>
  <c r="AP99" i="7"/>
  <c r="AH99" i="7"/>
  <c r="AF99" i="7"/>
  <c r="X99" i="7"/>
  <c r="Y99" i="7" s="1"/>
  <c r="V99" i="7"/>
  <c r="N99" i="7"/>
  <c r="O99" i="7" s="1"/>
  <c r="L99" i="7"/>
  <c r="E99" i="7"/>
  <c r="AR98" i="7"/>
  <c r="AR97" i="7" s="1"/>
  <c r="AP98" i="7"/>
  <c r="AH98" i="7"/>
  <c r="AH97" i="7" s="1"/>
  <c r="AF98" i="7"/>
  <c r="X98" i="7"/>
  <c r="V98" i="7"/>
  <c r="N98" i="7"/>
  <c r="L98" i="7"/>
  <c r="E98" i="7"/>
  <c r="E97" i="7" s="1"/>
  <c r="AR99" i="6"/>
  <c r="AP99" i="6"/>
  <c r="AH99" i="6"/>
  <c r="AF99" i="6"/>
  <c r="X99" i="6"/>
  <c r="Y99" i="6" s="1"/>
  <c r="V99" i="6"/>
  <c r="N99" i="6"/>
  <c r="L99" i="6"/>
  <c r="E99" i="6"/>
  <c r="AR98" i="6"/>
  <c r="AP98" i="6"/>
  <c r="AH98" i="6"/>
  <c r="AF98" i="6"/>
  <c r="X98" i="6"/>
  <c r="V98" i="6"/>
  <c r="N98" i="6"/>
  <c r="L98" i="6"/>
  <c r="L97" i="6" s="1"/>
  <c r="E98" i="6"/>
  <c r="AP99" i="5"/>
  <c r="AM99" i="5"/>
  <c r="AK99" i="5"/>
  <c r="AK99" i="9" s="1"/>
  <c r="AH99" i="5"/>
  <c r="AD99" i="5"/>
  <c r="AD99" i="9" s="1"/>
  <c r="X99" i="5"/>
  <c r="T99" i="5"/>
  <c r="T99" i="9" s="1"/>
  <c r="R99" i="5"/>
  <c r="R97" i="5" s="1"/>
  <c r="P99" i="5"/>
  <c r="P99" i="9" s="1"/>
  <c r="N99" i="5"/>
  <c r="J99" i="5"/>
  <c r="J99" i="9" s="1"/>
  <c r="F99" i="5"/>
  <c r="F99" i="9" s="1"/>
  <c r="E99" i="5"/>
  <c r="AP98" i="5"/>
  <c r="AM98" i="5"/>
  <c r="AM98" i="9" s="1"/>
  <c r="AK98" i="5"/>
  <c r="AK98" i="9" s="1"/>
  <c r="AH98" i="5"/>
  <c r="AH97" i="5" s="1"/>
  <c r="AD98" i="5"/>
  <c r="AD98" i="9" s="1"/>
  <c r="X98" i="5"/>
  <c r="T98" i="5"/>
  <c r="T98" i="9" s="1"/>
  <c r="R98" i="5"/>
  <c r="P98" i="5"/>
  <c r="P98" i="9" s="1"/>
  <c r="N98" i="5"/>
  <c r="J98" i="5"/>
  <c r="J98" i="9" s="1"/>
  <c r="F98" i="5"/>
  <c r="F98" i="9" s="1"/>
  <c r="E98" i="5"/>
  <c r="AR99" i="3"/>
  <c r="AS99" i="3" s="1"/>
  <c r="AP99" i="3"/>
  <c r="AH99" i="3"/>
  <c r="AF99" i="3"/>
  <c r="AF97" i="3" s="1"/>
  <c r="X99" i="3"/>
  <c r="V99" i="3"/>
  <c r="W99" i="3" s="1"/>
  <c r="N99" i="3"/>
  <c r="O99" i="3" s="1"/>
  <c r="L99" i="3"/>
  <c r="E99" i="3"/>
  <c r="AR98" i="3"/>
  <c r="AP98" i="3"/>
  <c r="AH98" i="3"/>
  <c r="AF98" i="3"/>
  <c r="X98" i="3"/>
  <c r="X97" i="3" s="1"/>
  <c r="V98" i="3"/>
  <c r="N98" i="3"/>
  <c r="L98" i="3"/>
  <c r="M98" i="3" s="1"/>
  <c r="E98" i="3"/>
  <c r="AR99" i="4"/>
  <c r="AP99" i="4"/>
  <c r="AH99" i="4"/>
  <c r="AF99" i="4"/>
  <c r="X99" i="4"/>
  <c r="V99" i="4"/>
  <c r="N99" i="4"/>
  <c r="L99" i="4"/>
  <c r="E99" i="4"/>
  <c r="AR98" i="4"/>
  <c r="AP98" i="4"/>
  <c r="AP97" i="4" s="1"/>
  <c r="AH98" i="4"/>
  <c r="AH97" i="4" s="1"/>
  <c r="AF98" i="4"/>
  <c r="X98" i="4"/>
  <c r="V98" i="4"/>
  <c r="N98" i="4"/>
  <c r="L98" i="4"/>
  <c r="E98" i="4"/>
  <c r="AN99" i="9"/>
  <c r="AL99" i="9"/>
  <c r="AJ99" i="9"/>
  <c r="AE99" i="9"/>
  <c r="AC99" i="9"/>
  <c r="AA99" i="9"/>
  <c r="U99" i="9"/>
  <c r="S99" i="9"/>
  <c r="Q99" i="9"/>
  <c r="K99" i="9"/>
  <c r="I99" i="9"/>
  <c r="G99" i="9"/>
  <c r="D99" i="9"/>
  <c r="C99" i="9"/>
  <c r="AN98" i="9"/>
  <c r="AL98" i="9"/>
  <c r="AJ98" i="9"/>
  <c r="AE98" i="9"/>
  <c r="AC98" i="9"/>
  <c r="AA98" i="9"/>
  <c r="U98" i="9"/>
  <c r="S98" i="9"/>
  <c r="R98" i="9"/>
  <c r="Q98" i="9"/>
  <c r="K98" i="9"/>
  <c r="I98" i="9"/>
  <c r="G98" i="9"/>
  <c r="D98" i="9"/>
  <c r="C98" i="9"/>
  <c r="AP97" i="14"/>
  <c r="AO97" i="14"/>
  <c r="AO83" i="14" s="1"/>
  <c r="AN97" i="14"/>
  <c r="AN83" i="14" s="1"/>
  <c r="AM97" i="14"/>
  <c r="AM83" i="14" s="1"/>
  <c r="AL97" i="14"/>
  <c r="AL83" i="14" s="1"/>
  <c r="AK97" i="14"/>
  <c r="AK83" i="14" s="1"/>
  <c r="AJ97" i="14"/>
  <c r="AJ83" i="14" s="1"/>
  <c r="AH97" i="14"/>
  <c r="AF97" i="14"/>
  <c r="AE97" i="14"/>
  <c r="AE83" i="14" s="1"/>
  <c r="AD97" i="14"/>
  <c r="AD83" i="14" s="1"/>
  <c r="AC97" i="14"/>
  <c r="AC83" i="14" s="1"/>
  <c r="AB97" i="14"/>
  <c r="AB83" i="14" s="1"/>
  <c r="AA97" i="14"/>
  <c r="AA83" i="14" s="1"/>
  <c r="Z97" i="14"/>
  <c r="Z83" i="14" s="1"/>
  <c r="X97" i="14"/>
  <c r="V97" i="14"/>
  <c r="U97" i="14"/>
  <c r="U83" i="14" s="1"/>
  <c r="T97" i="14"/>
  <c r="T83" i="14" s="1"/>
  <c r="S97" i="14"/>
  <c r="S83" i="14" s="1"/>
  <c r="R97" i="14"/>
  <c r="R83" i="14" s="1"/>
  <c r="Q97" i="14"/>
  <c r="Q83" i="14" s="1"/>
  <c r="P97" i="14"/>
  <c r="P83" i="14" s="1"/>
  <c r="K97" i="14"/>
  <c r="K83" i="14" s="1"/>
  <c r="J97" i="14"/>
  <c r="J83" i="14" s="1"/>
  <c r="I97" i="14"/>
  <c r="I83" i="14" s="1"/>
  <c r="H97" i="14"/>
  <c r="H83" i="14" s="1"/>
  <c r="G97" i="14"/>
  <c r="G83" i="14" s="1"/>
  <c r="F97" i="14"/>
  <c r="F83" i="14" s="1"/>
  <c r="D97" i="14"/>
  <c r="D83" i="14" s="1"/>
  <c r="C97" i="14"/>
  <c r="C83" i="14" s="1"/>
  <c r="AR97" i="13"/>
  <c r="AO97" i="13"/>
  <c r="AO83" i="13" s="1"/>
  <c r="AN97" i="13"/>
  <c r="AN83" i="13" s="1"/>
  <c r="AM97" i="13"/>
  <c r="AM83" i="13" s="1"/>
  <c r="AL97" i="13"/>
  <c r="AL83" i="13" s="1"/>
  <c r="AK97" i="13"/>
  <c r="AK83" i="13" s="1"/>
  <c r="AJ97" i="13"/>
  <c r="AJ83" i="13" s="1"/>
  <c r="AE97" i="13"/>
  <c r="AE83" i="13" s="1"/>
  <c r="AD97" i="13"/>
  <c r="AD83" i="13" s="1"/>
  <c r="AC97" i="13"/>
  <c r="AC83" i="13" s="1"/>
  <c r="AB97" i="13"/>
  <c r="AB83" i="13" s="1"/>
  <c r="AA97" i="13"/>
  <c r="AA83" i="13" s="1"/>
  <c r="Z97" i="13"/>
  <c r="Z83" i="13" s="1"/>
  <c r="U97" i="13"/>
  <c r="U83" i="13" s="1"/>
  <c r="T97" i="13"/>
  <c r="T83" i="13" s="1"/>
  <c r="S97" i="13"/>
  <c r="S83" i="13" s="1"/>
  <c r="R97" i="13"/>
  <c r="R83" i="13" s="1"/>
  <c r="Q97" i="13"/>
  <c r="Q83" i="13" s="1"/>
  <c r="P97" i="13"/>
  <c r="P83" i="13" s="1"/>
  <c r="N97" i="13"/>
  <c r="L97" i="13"/>
  <c r="K97" i="13"/>
  <c r="K83" i="13" s="1"/>
  <c r="J97" i="13"/>
  <c r="J83" i="13" s="1"/>
  <c r="I97" i="13"/>
  <c r="I83" i="13" s="1"/>
  <c r="H97" i="13"/>
  <c r="H83" i="13" s="1"/>
  <c r="G97" i="13"/>
  <c r="G83" i="13" s="1"/>
  <c r="F97" i="13"/>
  <c r="F83" i="13" s="1"/>
  <c r="E97" i="13"/>
  <c r="D97" i="13"/>
  <c r="D83" i="13" s="1"/>
  <c r="C97" i="13"/>
  <c r="C83" i="13" s="1"/>
  <c r="AO97" i="12"/>
  <c r="AO83" i="12" s="1"/>
  <c r="AN97" i="12"/>
  <c r="AN83" i="12" s="1"/>
  <c r="AM97" i="12"/>
  <c r="AM83" i="12" s="1"/>
  <c r="AL97" i="12"/>
  <c r="AL83" i="12" s="1"/>
  <c r="AK97" i="12"/>
  <c r="AK83" i="12" s="1"/>
  <c r="AJ97" i="12"/>
  <c r="AJ83" i="12" s="1"/>
  <c r="AE97" i="12"/>
  <c r="AE83" i="12" s="1"/>
  <c r="AD97" i="12"/>
  <c r="AD83" i="12" s="1"/>
  <c r="AC97" i="12"/>
  <c r="AC83" i="12" s="1"/>
  <c r="AB97" i="12"/>
  <c r="AB83" i="12" s="1"/>
  <c r="AA97" i="12"/>
  <c r="AA83" i="12" s="1"/>
  <c r="Z97" i="12"/>
  <c r="Z83" i="12" s="1"/>
  <c r="U97" i="12"/>
  <c r="U83" i="12" s="1"/>
  <c r="T97" i="12"/>
  <c r="T83" i="12" s="1"/>
  <c r="S97" i="12"/>
  <c r="S83" i="12" s="1"/>
  <c r="R97" i="12"/>
  <c r="R83" i="12" s="1"/>
  <c r="Q97" i="12"/>
  <c r="Q83" i="12" s="1"/>
  <c r="P97" i="12"/>
  <c r="P83" i="12" s="1"/>
  <c r="N97" i="12"/>
  <c r="K97" i="12"/>
  <c r="K83" i="12" s="1"/>
  <c r="J97" i="12"/>
  <c r="J83" i="12" s="1"/>
  <c r="I97" i="12"/>
  <c r="I83" i="12" s="1"/>
  <c r="H97" i="12"/>
  <c r="H83" i="12" s="1"/>
  <c r="G97" i="12"/>
  <c r="G83" i="12" s="1"/>
  <c r="F97" i="12"/>
  <c r="F83" i="12" s="1"/>
  <c r="D97" i="12"/>
  <c r="D83" i="12" s="1"/>
  <c r="C97" i="12"/>
  <c r="C83" i="12" s="1"/>
  <c r="AO97" i="11"/>
  <c r="AO83" i="11" s="1"/>
  <c r="AN97" i="11"/>
  <c r="AN83" i="11" s="1"/>
  <c r="AM97" i="11"/>
  <c r="AM83" i="11" s="1"/>
  <c r="AL97" i="11"/>
  <c r="AL83" i="11" s="1"/>
  <c r="AK97" i="11"/>
  <c r="AK83" i="11" s="1"/>
  <c r="AJ97" i="11"/>
  <c r="AJ83" i="11" s="1"/>
  <c r="AF97" i="11"/>
  <c r="AE97" i="11"/>
  <c r="AE83" i="11" s="1"/>
  <c r="AD97" i="11"/>
  <c r="AD83" i="11" s="1"/>
  <c r="AC97" i="11"/>
  <c r="AC83" i="11" s="1"/>
  <c r="AB97" i="11"/>
  <c r="AB83" i="11" s="1"/>
  <c r="AA97" i="11"/>
  <c r="AA83" i="11" s="1"/>
  <c r="Z97" i="11"/>
  <c r="Z83" i="11" s="1"/>
  <c r="X97" i="11"/>
  <c r="V97" i="11"/>
  <c r="U97" i="11"/>
  <c r="U83" i="11" s="1"/>
  <c r="T97" i="11"/>
  <c r="T83" i="11" s="1"/>
  <c r="S97" i="11"/>
  <c r="S83" i="11" s="1"/>
  <c r="R97" i="11"/>
  <c r="R83" i="11" s="1"/>
  <c r="Q97" i="11"/>
  <c r="Q83" i="11" s="1"/>
  <c r="P97" i="11"/>
  <c r="P83" i="11" s="1"/>
  <c r="K97" i="11"/>
  <c r="K83" i="11" s="1"/>
  <c r="J97" i="11"/>
  <c r="J83" i="11" s="1"/>
  <c r="I97" i="11"/>
  <c r="I83" i="11" s="1"/>
  <c r="H97" i="11"/>
  <c r="H83" i="11" s="1"/>
  <c r="G97" i="11"/>
  <c r="G83" i="11" s="1"/>
  <c r="F97" i="11"/>
  <c r="F83" i="11" s="1"/>
  <c r="D97" i="11"/>
  <c r="D83" i="11" s="1"/>
  <c r="C97" i="11"/>
  <c r="C83" i="11" s="1"/>
  <c r="AO97" i="10"/>
  <c r="AO83" i="10" s="1"/>
  <c r="AN97" i="10"/>
  <c r="AN83" i="10" s="1"/>
  <c r="AM97" i="10"/>
  <c r="AM83" i="10" s="1"/>
  <c r="AL97" i="10"/>
  <c r="AL83" i="10" s="1"/>
  <c r="AK97" i="10"/>
  <c r="AK83" i="10" s="1"/>
  <c r="AJ97" i="10"/>
  <c r="AJ83" i="10" s="1"/>
  <c r="AH97" i="10"/>
  <c r="AE97" i="10"/>
  <c r="AE83" i="10" s="1"/>
  <c r="AD97" i="10"/>
  <c r="AD83" i="10" s="1"/>
  <c r="AC97" i="10"/>
  <c r="AC83" i="10" s="1"/>
  <c r="AB97" i="10"/>
  <c r="AB83" i="10" s="1"/>
  <c r="AA97" i="10"/>
  <c r="AA83" i="10" s="1"/>
  <c r="Z97" i="10"/>
  <c r="Z83" i="10" s="1"/>
  <c r="X97" i="10"/>
  <c r="U97" i="10"/>
  <c r="U83" i="10" s="1"/>
  <c r="T97" i="10"/>
  <c r="T83" i="10" s="1"/>
  <c r="S97" i="10"/>
  <c r="S83" i="10" s="1"/>
  <c r="R97" i="10"/>
  <c r="R83" i="10" s="1"/>
  <c r="Q97" i="10"/>
  <c r="Q83" i="10" s="1"/>
  <c r="P97" i="10"/>
  <c r="P83" i="10" s="1"/>
  <c r="K97" i="10"/>
  <c r="K83" i="10" s="1"/>
  <c r="J97" i="10"/>
  <c r="J83" i="10" s="1"/>
  <c r="I97" i="10"/>
  <c r="I83" i="10" s="1"/>
  <c r="H97" i="10"/>
  <c r="H83" i="10" s="1"/>
  <c r="G97" i="10"/>
  <c r="G83" i="10" s="1"/>
  <c r="F97" i="10"/>
  <c r="F83" i="10" s="1"/>
  <c r="D97" i="10"/>
  <c r="D83" i="10" s="1"/>
  <c r="C97" i="10"/>
  <c r="C83" i="10" s="1"/>
  <c r="AR97" i="8"/>
  <c r="AP97" i="8"/>
  <c r="AO97" i="8"/>
  <c r="AO83" i="8" s="1"/>
  <c r="AN97" i="8"/>
  <c r="AN83" i="8" s="1"/>
  <c r="AM97" i="8"/>
  <c r="AM83" i="8" s="1"/>
  <c r="AL97" i="8"/>
  <c r="AL83" i="8" s="1"/>
  <c r="AK97" i="8"/>
  <c r="AK83" i="8" s="1"/>
  <c r="AJ97" i="8"/>
  <c r="AJ83" i="8" s="1"/>
  <c r="AH97" i="8"/>
  <c r="AE97" i="8"/>
  <c r="AE83" i="8" s="1"/>
  <c r="AD97" i="8"/>
  <c r="AD83" i="8" s="1"/>
  <c r="AC97" i="8"/>
  <c r="AC83" i="8" s="1"/>
  <c r="AB97" i="8"/>
  <c r="AB83" i="8" s="1"/>
  <c r="AA97" i="8"/>
  <c r="AA83" i="8" s="1"/>
  <c r="Z97" i="8"/>
  <c r="Z83" i="8" s="1"/>
  <c r="U97" i="8"/>
  <c r="U83" i="8" s="1"/>
  <c r="T97" i="8"/>
  <c r="T83" i="8" s="1"/>
  <c r="S97" i="8"/>
  <c r="S83" i="8" s="1"/>
  <c r="R97" i="8"/>
  <c r="R83" i="8" s="1"/>
  <c r="Q97" i="8"/>
  <c r="Q83" i="8" s="1"/>
  <c r="P97" i="8"/>
  <c r="P83" i="8" s="1"/>
  <c r="L97" i="8"/>
  <c r="K97" i="8"/>
  <c r="K83" i="8" s="1"/>
  <c r="J97" i="8"/>
  <c r="J83" i="8" s="1"/>
  <c r="I97" i="8"/>
  <c r="I83" i="8" s="1"/>
  <c r="H97" i="8"/>
  <c r="H83" i="8" s="1"/>
  <c r="G97" i="8"/>
  <c r="G83" i="8" s="1"/>
  <c r="F97" i="8"/>
  <c r="F83" i="8" s="1"/>
  <c r="E97" i="8"/>
  <c r="D97" i="8"/>
  <c r="D83" i="8" s="1"/>
  <c r="C97" i="8"/>
  <c r="C83" i="8" s="1"/>
  <c r="AO97" i="7"/>
  <c r="AO83" i="7" s="1"/>
  <c r="AN97" i="7"/>
  <c r="AN83" i="7" s="1"/>
  <c r="AM97" i="7"/>
  <c r="AM83" i="7" s="1"/>
  <c r="AL97" i="7"/>
  <c r="AL83" i="7" s="1"/>
  <c r="AK97" i="7"/>
  <c r="AK83" i="7" s="1"/>
  <c r="AJ97" i="7"/>
  <c r="AJ83" i="7" s="1"/>
  <c r="AE97" i="7"/>
  <c r="AE83" i="7" s="1"/>
  <c r="AD97" i="7"/>
  <c r="AD83" i="7" s="1"/>
  <c r="AC97" i="7"/>
  <c r="AC83" i="7" s="1"/>
  <c r="AB97" i="7"/>
  <c r="AB83" i="7" s="1"/>
  <c r="AA97" i="7"/>
  <c r="AA83" i="7" s="1"/>
  <c r="Z97" i="7"/>
  <c r="Z83" i="7" s="1"/>
  <c r="V97" i="7"/>
  <c r="U97" i="7"/>
  <c r="U83" i="7" s="1"/>
  <c r="T97" i="7"/>
  <c r="T83" i="7" s="1"/>
  <c r="S97" i="7"/>
  <c r="S83" i="7" s="1"/>
  <c r="R97" i="7"/>
  <c r="R83" i="7" s="1"/>
  <c r="Q97" i="7"/>
  <c r="Q83" i="7" s="1"/>
  <c r="P97" i="7"/>
  <c r="P83" i="7" s="1"/>
  <c r="N97" i="7"/>
  <c r="L97" i="7"/>
  <c r="K97" i="7"/>
  <c r="K83" i="7" s="1"/>
  <c r="J97" i="7"/>
  <c r="J83" i="7" s="1"/>
  <c r="I97" i="7"/>
  <c r="I83" i="7" s="1"/>
  <c r="H97" i="7"/>
  <c r="H83" i="7" s="1"/>
  <c r="G97" i="7"/>
  <c r="G83" i="7" s="1"/>
  <c r="F97" i="7"/>
  <c r="F83" i="7" s="1"/>
  <c r="D97" i="7"/>
  <c r="D83" i="7" s="1"/>
  <c r="C97" i="7"/>
  <c r="C83" i="7" s="1"/>
  <c r="AO97" i="6"/>
  <c r="AO83" i="6" s="1"/>
  <c r="AN97" i="6"/>
  <c r="AN83" i="6" s="1"/>
  <c r="AM97" i="6"/>
  <c r="AM83" i="6" s="1"/>
  <c r="AL97" i="6"/>
  <c r="AL83" i="6" s="1"/>
  <c r="AK97" i="6"/>
  <c r="AK83" i="6" s="1"/>
  <c r="AJ97" i="6"/>
  <c r="AJ83" i="6" s="1"/>
  <c r="AE97" i="6"/>
  <c r="AE83" i="6" s="1"/>
  <c r="AD97" i="6"/>
  <c r="AD83" i="6" s="1"/>
  <c r="AC97" i="6"/>
  <c r="AC83" i="6" s="1"/>
  <c r="AB97" i="6"/>
  <c r="AB83" i="6" s="1"/>
  <c r="AA97" i="6"/>
  <c r="AA83" i="6" s="1"/>
  <c r="Z97" i="6"/>
  <c r="Z83" i="6" s="1"/>
  <c r="X97" i="6"/>
  <c r="V97" i="6"/>
  <c r="U97" i="6"/>
  <c r="U83" i="6" s="1"/>
  <c r="T97" i="6"/>
  <c r="T83" i="6" s="1"/>
  <c r="S97" i="6"/>
  <c r="S83" i="6" s="1"/>
  <c r="R97" i="6"/>
  <c r="R83" i="6" s="1"/>
  <c r="Q97" i="6"/>
  <c r="Q83" i="6" s="1"/>
  <c r="P97" i="6"/>
  <c r="P83" i="6" s="1"/>
  <c r="N97" i="6"/>
  <c r="K97" i="6"/>
  <c r="K83" i="6" s="1"/>
  <c r="J97" i="6"/>
  <c r="J83" i="6" s="1"/>
  <c r="I97" i="6"/>
  <c r="I83" i="6" s="1"/>
  <c r="H97" i="6"/>
  <c r="H83" i="6" s="1"/>
  <c r="G97" i="6"/>
  <c r="G83" i="6" s="1"/>
  <c r="F97" i="6"/>
  <c r="F83" i="6" s="1"/>
  <c r="D97" i="6"/>
  <c r="D83" i="6" s="1"/>
  <c r="C97" i="6"/>
  <c r="C83" i="6" s="1"/>
  <c r="AN97" i="5"/>
  <c r="AN83" i="5" s="1"/>
  <c r="AL97" i="5"/>
  <c r="AL83" i="5" s="1"/>
  <c r="AJ97" i="5"/>
  <c r="AJ83" i="5" s="1"/>
  <c r="AE97" i="5"/>
  <c r="AE83" i="5" s="1"/>
  <c r="AC97" i="5"/>
  <c r="AC83" i="5" s="1"/>
  <c r="AA97" i="5"/>
  <c r="AA83" i="5" s="1"/>
  <c r="U97" i="5"/>
  <c r="S97" i="5"/>
  <c r="Q97" i="5"/>
  <c r="N97" i="5"/>
  <c r="K97" i="5"/>
  <c r="I97" i="5"/>
  <c r="G97" i="5"/>
  <c r="E97" i="5"/>
  <c r="D97" i="5"/>
  <c r="C97" i="5"/>
  <c r="AR97" i="3"/>
  <c r="AP97" i="3"/>
  <c r="AO97" i="3"/>
  <c r="AO83" i="3" s="1"/>
  <c r="AN97" i="3"/>
  <c r="AN83" i="3" s="1"/>
  <c r="AM97" i="3"/>
  <c r="AL97" i="3"/>
  <c r="AL83" i="3" s="1"/>
  <c r="AK97" i="3"/>
  <c r="AK83" i="3" s="1"/>
  <c r="AJ97" i="3"/>
  <c r="AJ83" i="3" s="1"/>
  <c r="AE97" i="3"/>
  <c r="AE83" i="3" s="1"/>
  <c r="AD97" i="3"/>
  <c r="AD83" i="3" s="1"/>
  <c r="AC97" i="3"/>
  <c r="AC83" i="3" s="1"/>
  <c r="AB97" i="3"/>
  <c r="AA97" i="3"/>
  <c r="Z97" i="3"/>
  <c r="Z83" i="3" s="1"/>
  <c r="U97" i="3"/>
  <c r="U83" i="3" s="1"/>
  <c r="T97" i="3"/>
  <c r="T83" i="3" s="1"/>
  <c r="S97" i="3"/>
  <c r="S83" i="3" s="1"/>
  <c r="R97" i="3"/>
  <c r="R83" i="3" s="1"/>
  <c r="Q97" i="3"/>
  <c r="Q83" i="3" s="1"/>
  <c r="P97" i="3"/>
  <c r="L97" i="3"/>
  <c r="K97" i="3"/>
  <c r="J97" i="3"/>
  <c r="J83" i="3" s="1"/>
  <c r="I97" i="3"/>
  <c r="I83" i="3" s="1"/>
  <c r="H97" i="3"/>
  <c r="H83" i="3" s="1"/>
  <c r="G97" i="3"/>
  <c r="G83" i="3" s="1"/>
  <c r="F97" i="3"/>
  <c r="F83" i="3" s="1"/>
  <c r="E97" i="3"/>
  <c r="D97" i="3"/>
  <c r="D83" i="3" s="1"/>
  <c r="C97" i="3"/>
  <c r="AR97" i="4"/>
  <c r="AO97" i="4"/>
  <c r="AO83" i="4" s="1"/>
  <c r="AN97" i="4"/>
  <c r="AN83" i="4" s="1"/>
  <c r="AM97" i="4"/>
  <c r="AM83" i="4" s="1"/>
  <c r="AL97" i="4"/>
  <c r="AL83" i="4" s="1"/>
  <c r="AK97" i="4"/>
  <c r="AK83" i="4" s="1"/>
  <c r="AJ97" i="4"/>
  <c r="AJ83" i="4" s="1"/>
  <c r="AE97" i="4"/>
  <c r="AE83" i="4" s="1"/>
  <c r="AD97" i="4"/>
  <c r="AD83" i="4" s="1"/>
  <c r="AC97" i="4"/>
  <c r="AC83" i="4" s="1"/>
  <c r="AB97" i="4"/>
  <c r="AB83" i="4" s="1"/>
  <c r="AA97" i="4"/>
  <c r="AA83" i="4" s="1"/>
  <c r="Z97" i="4"/>
  <c r="Z83" i="4" s="1"/>
  <c r="U97" i="4"/>
  <c r="U83" i="4" s="1"/>
  <c r="T97" i="4"/>
  <c r="T83" i="4" s="1"/>
  <c r="S97" i="4"/>
  <c r="S83" i="4" s="1"/>
  <c r="R97" i="4"/>
  <c r="R83" i="4" s="1"/>
  <c r="Q97" i="4"/>
  <c r="Q83" i="4" s="1"/>
  <c r="P97" i="4"/>
  <c r="P83" i="4" s="1"/>
  <c r="N97" i="4"/>
  <c r="L97" i="4"/>
  <c r="K97" i="4"/>
  <c r="K83" i="4" s="1"/>
  <c r="J97" i="4"/>
  <c r="J83" i="4" s="1"/>
  <c r="I97" i="4"/>
  <c r="I83" i="4" s="1"/>
  <c r="H97" i="4"/>
  <c r="H83" i="4" s="1"/>
  <c r="G97" i="4"/>
  <c r="G83" i="4" s="1"/>
  <c r="F97" i="4"/>
  <c r="F83" i="4" s="1"/>
  <c r="E97" i="4"/>
  <c r="D97" i="4"/>
  <c r="D83" i="4" s="1"/>
  <c r="C97" i="4"/>
  <c r="C83" i="4" s="1"/>
  <c r="AJ83" i="1"/>
  <c r="AE83" i="1"/>
  <c r="T83" i="1"/>
  <c r="S83" i="1"/>
  <c r="H83" i="1"/>
  <c r="G83" i="1"/>
  <c r="AR99" i="1"/>
  <c r="AP99" i="1"/>
  <c r="AH99" i="1"/>
  <c r="AF99" i="1"/>
  <c r="X99" i="1"/>
  <c r="V99" i="1"/>
  <c r="W99" i="1" s="1"/>
  <c r="N99" i="1"/>
  <c r="L99" i="1"/>
  <c r="E99" i="1"/>
  <c r="AR98" i="1"/>
  <c r="AP98" i="1"/>
  <c r="AP97" i="1" s="1"/>
  <c r="AH98" i="1"/>
  <c r="AH97" i="1" s="1"/>
  <c r="AF98" i="1"/>
  <c r="X98" i="1"/>
  <c r="Y98" i="1" s="1"/>
  <c r="V98" i="1"/>
  <c r="N98" i="1"/>
  <c r="N97" i="1" s="1"/>
  <c r="L98" i="1"/>
  <c r="E98" i="1"/>
  <c r="AO97" i="1"/>
  <c r="AO83" i="1" s="1"/>
  <c r="AN97" i="1"/>
  <c r="AN83" i="1" s="1"/>
  <c r="AM97" i="1"/>
  <c r="AM83" i="1" s="1"/>
  <c r="AL97" i="1"/>
  <c r="AL83" i="1" s="1"/>
  <c r="AK97" i="1"/>
  <c r="AK83" i="1" s="1"/>
  <c r="AJ97" i="1"/>
  <c r="AE97" i="1"/>
  <c r="AD97" i="1"/>
  <c r="AD83" i="1" s="1"/>
  <c r="AC97" i="1"/>
  <c r="AC83" i="1" s="1"/>
  <c r="AB97" i="1"/>
  <c r="AB83" i="1" s="1"/>
  <c r="AA97" i="1"/>
  <c r="AA83" i="1" s="1"/>
  <c r="Z97" i="1"/>
  <c r="Z83" i="1" s="1"/>
  <c r="U97" i="1"/>
  <c r="U83" i="1" s="1"/>
  <c r="T97" i="1"/>
  <c r="S97" i="1"/>
  <c r="R97" i="1"/>
  <c r="R83" i="1" s="1"/>
  <c r="Q97" i="1"/>
  <c r="Q83" i="1" s="1"/>
  <c r="P97" i="1"/>
  <c r="P83" i="1" s="1"/>
  <c r="F97" i="1"/>
  <c r="F83" i="1" s="1"/>
  <c r="G97" i="1"/>
  <c r="H97" i="1"/>
  <c r="I97" i="1"/>
  <c r="I83" i="1" s="1"/>
  <c r="J97" i="1"/>
  <c r="J83" i="1" s="1"/>
  <c r="K97" i="1"/>
  <c r="K83" i="1" s="1"/>
  <c r="D97" i="1"/>
  <c r="D83" i="1" s="1"/>
  <c r="C97" i="1"/>
  <c r="C83" i="1" s="1"/>
  <c r="AD24" i="3"/>
  <c r="S24" i="3"/>
  <c r="R24" i="3"/>
  <c r="G24" i="3"/>
  <c r="F24" i="3"/>
  <c r="AR32" i="4"/>
  <c r="AP32" i="4"/>
  <c r="AH32" i="4"/>
  <c r="AF32" i="4"/>
  <c r="X32" i="4"/>
  <c r="V32" i="4"/>
  <c r="N32" i="4"/>
  <c r="L32" i="4"/>
  <c r="E32" i="4"/>
  <c r="AR31" i="4"/>
  <c r="AP31" i="4"/>
  <c r="AH31" i="4"/>
  <c r="AH29" i="4" s="1"/>
  <c r="AF31" i="4"/>
  <c r="X31" i="4"/>
  <c r="V31" i="4"/>
  <c r="N31" i="4"/>
  <c r="L31" i="4"/>
  <c r="E31" i="4"/>
  <c r="AR30" i="4"/>
  <c r="AP30" i="4"/>
  <c r="AH30" i="4"/>
  <c r="AF30" i="4"/>
  <c r="X30" i="4"/>
  <c r="V30" i="4"/>
  <c r="N30" i="4"/>
  <c r="L30" i="4"/>
  <c r="E30" i="4"/>
  <c r="AR32" i="3"/>
  <c r="AP32" i="3"/>
  <c r="AH32" i="3"/>
  <c r="AF32" i="3"/>
  <c r="X32" i="3"/>
  <c r="V32" i="3"/>
  <c r="N32" i="3"/>
  <c r="L32" i="3"/>
  <c r="E32" i="3"/>
  <c r="AR31" i="3"/>
  <c r="AP31" i="3"/>
  <c r="AQ31" i="3" s="1"/>
  <c r="AH31" i="3"/>
  <c r="AF31" i="3"/>
  <c r="X31" i="3"/>
  <c r="V31" i="3"/>
  <c r="N31" i="3"/>
  <c r="L31" i="3"/>
  <c r="E31" i="3"/>
  <c r="AR30" i="3"/>
  <c r="AS30" i="3" s="1"/>
  <c r="AP30" i="3"/>
  <c r="AH30" i="3"/>
  <c r="AF30" i="3"/>
  <c r="AF29" i="3" s="1"/>
  <c r="X30" i="3"/>
  <c r="V30" i="3"/>
  <c r="V29" i="3" s="1"/>
  <c r="N30" i="3"/>
  <c r="L30" i="3"/>
  <c r="E30" i="3"/>
  <c r="AP32" i="5"/>
  <c r="AH32" i="5"/>
  <c r="AF32" i="5"/>
  <c r="U32" i="5"/>
  <c r="U32" i="9" s="1"/>
  <c r="T32" i="5"/>
  <c r="T32" i="9" s="1"/>
  <c r="S32" i="5"/>
  <c r="S32" i="9" s="1"/>
  <c r="R32" i="5"/>
  <c r="R32" i="9" s="1"/>
  <c r="Q32" i="5"/>
  <c r="Q32" i="9" s="1"/>
  <c r="P32" i="5"/>
  <c r="P32" i="9" s="1"/>
  <c r="K32" i="5"/>
  <c r="K32" i="9" s="1"/>
  <c r="J32" i="5"/>
  <c r="J32" i="9" s="1"/>
  <c r="I32" i="5"/>
  <c r="I32" i="9" s="1"/>
  <c r="H32" i="5"/>
  <c r="H32" i="9" s="1"/>
  <c r="G32" i="5"/>
  <c r="G32" i="9" s="1"/>
  <c r="F32" i="5"/>
  <c r="F32" i="9" s="1"/>
  <c r="D32" i="5"/>
  <c r="D32" i="9" s="1"/>
  <c r="C32" i="5"/>
  <c r="C32" i="9" s="1"/>
  <c r="AP31" i="5"/>
  <c r="AH31" i="5"/>
  <c r="AF31" i="5"/>
  <c r="U31" i="5"/>
  <c r="U31" i="9" s="1"/>
  <c r="T31" i="5"/>
  <c r="T31" i="9" s="1"/>
  <c r="S31" i="5"/>
  <c r="S31" i="9" s="1"/>
  <c r="R31" i="5"/>
  <c r="R31" i="9" s="1"/>
  <c r="Q31" i="5"/>
  <c r="Q31" i="9" s="1"/>
  <c r="P31" i="5"/>
  <c r="P31" i="9" s="1"/>
  <c r="K31" i="5"/>
  <c r="K31" i="9" s="1"/>
  <c r="J31" i="5"/>
  <c r="J31" i="9" s="1"/>
  <c r="I31" i="5"/>
  <c r="I31" i="9" s="1"/>
  <c r="H31" i="5"/>
  <c r="H31" i="9" s="1"/>
  <c r="G31" i="5"/>
  <c r="G31" i="9" s="1"/>
  <c r="F31" i="5"/>
  <c r="F31" i="9" s="1"/>
  <c r="D31" i="5"/>
  <c r="D31" i="9" s="1"/>
  <c r="C31" i="5"/>
  <c r="C31" i="9" s="1"/>
  <c r="AP30" i="5"/>
  <c r="AH30" i="5"/>
  <c r="AF30" i="5"/>
  <c r="U30" i="5"/>
  <c r="T30" i="5"/>
  <c r="T30" i="9" s="1"/>
  <c r="S30" i="5"/>
  <c r="R30" i="5"/>
  <c r="R30" i="9" s="1"/>
  <c r="Q30" i="5"/>
  <c r="Q30" i="9" s="1"/>
  <c r="P30" i="5"/>
  <c r="K30" i="5"/>
  <c r="K30" i="9" s="1"/>
  <c r="J30" i="5"/>
  <c r="J30" i="9" s="1"/>
  <c r="I30" i="5"/>
  <c r="H30" i="5"/>
  <c r="H30" i="9" s="1"/>
  <c r="G30" i="5"/>
  <c r="F30" i="5"/>
  <c r="F30" i="9" s="1"/>
  <c r="D30" i="5"/>
  <c r="D30" i="9" s="1"/>
  <c r="C30" i="5"/>
  <c r="AR32" i="6"/>
  <c r="AP32" i="6"/>
  <c r="AH32" i="6"/>
  <c r="AF32" i="6"/>
  <c r="X32" i="6"/>
  <c r="V32" i="6"/>
  <c r="N32" i="6"/>
  <c r="L32" i="6"/>
  <c r="E32" i="6"/>
  <c r="AR31" i="6"/>
  <c r="AP31" i="6"/>
  <c r="AH31" i="6"/>
  <c r="AF31" i="6"/>
  <c r="X31" i="6"/>
  <c r="V31" i="6"/>
  <c r="N31" i="6"/>
  <c r="L31" i="6"/>
  <c r="E31" i="6"/>
  <c r="AR30" i="6"/>
  <c r="AP30" i="6"/>
  <c r="AH30" i="6"/>
  <c r="AH29" i="6" s="1"/>
  <c r="AF30" i="6"/>
  <c r="X30" i="6"/>
  <c r="V30" i="6"/>
  <c r="N30" i="6"/>
  <c r="L30" i="6"/>
  <c r="E30" i="6"/>
  <c r="AR32" i="7"/>
  <c r="AP32" i="7"/>
  <c r="AH32" i="7"/>
  <c r="AF32" i="7"/>
  <c r="X32" i="7"/>
  <c r="V32" i="7"/>
  <c r="N32" i="7"/>
  <c r="L32" i="7"/>
  <c r="E32" i="7"/>
  <c r="AR31" i="7"/>
  <c r="AP31" i="7"/>
  <c r="AH31" i="7"/>
  <c r="AF31" i="7"/>
  <c r="X31" i="7"/>
  <c r="X29" i="7" s="1"/>
  <c r="V31" i="7"/>
  <c r="N31" i="7"/>
  <c r="L31" i="7"/>
  <c r="E31" i="7"/>
  <c r="AR30" i="7"/>
  <c r="AP30" i="7"/>
  <c r="AH30" i="7"/>
  <c r="AF30" i="7"/>
  <c r="X30" i="7"/>
  <c r="V30" i="7"/>
  <c r="N30" i="7"/>
  <c r="N29" i="7" s="1"/>
  <c r="L30" i="7"/>
  <c r="E30" i="7"/>
  <c r="AR32" i="8"/>
  <c r="AP32" i="8"/>
  <c r="AH32" i="8"/>
  <c r="AF32" i="8"/>
  <c r="X32" i="8"/>
  <c r="V32" i="8"/>
  <c r="N32" i="8"/>
  <c r="L32" i="8"/>
  <c r="E32" i="8"/>
  <c r="AR31" i="8"/>
  <c r="AP31" i="8"/>
  <c r="AH31" i="8"/>
  <c r="AF31" i="8"/>
  <c r="X31" i="8"/>
  <c r="V31" i="8"/>
  <c r="N31" i="8"/>
  <c r="L31" i="8"/>
  <c r="E31" i="8"/>
  <c r="AQ31" i="8" s="1"/>
  <c r="AR30" i="8"/>
  <c r="AP30" i="8"/>
  <c r="AH30" i="8"/>
  <c r="AF30" i="8"/>
  <c r="X30" i="8"/>
  <c r="V30" i="8"/>
  <c r="N30" i="8"/>
  <c r="L30" i="8"/>
  <c r="E30" i="8"/>
  <c r="AR32" i="10"/>
  <c r="AP32" i="10"/>
  <c r="AH32" i="10"/>
  <c r="AF32" i="10"/>
  <c r="X32" i="10"/>
  <c r="V32" i="10"/>
  <c r="N32" i="10"/>
  <c r="L32" i="10"/>
  <c r="E32" i="10"/>
  <c r="AR31" i="10"/>
  <c r="AP31" i="10"/>
  <c r="AH31" i="10"/>
  <c r="AF31" i="10"/>
  <c r="X31" i="10"/>
  <c r="V31" i="10"/>
  <c r="N31" i="10"/>
  <c r="L31" i="10"/>
  <c r="E31" i="10"/>
  <c r="AR30" i="10"/>
  <c r="AP30" i="10"/>
  <c r="AH30" i="10"/>
  <c r="AF30" i="10"/>
  <c r="AF29" i="10" s="1"/>
  <c r="X30" i="10"/>
  <c r="V30" i="10"/>
  <c r="N30" i="10"/>
  <c r="L30" i="10"/>
  <c r="E30" i="10"/>
  <c r="AR32" i="11"/>
  <c r="AP32" i="11"/>
  <c r="AH32" i="11"/>
  <c r="AI32" i="11" s="1"/>
  <c r="AF32" i="11"/>
  <c r="X32" i="11"/>
  <c r="V32" i="11"/>
  <c r="N32" i="11"/>
  <c r="L32" i="11"/>
  <c r="E32" i="11"/>
  <c r="AR31" i="11"/>
  <c r="AP31" i="11"/>
  <c r="AH31" i="11"/>
  <c r="AF31" i="11"/>
  <c r="X31" i="11"/>
  <c r="V31" i="11"/>
  <c r="V29" i="11" s="1"/>
  <c r="N31" i="11"/>
  <c r="L31" i="11"/>
  <c r="E31" i="11"/>
  <c r="AR30" i="11"/>
  <c r="AP30" i="11"/>
  <c r="AH30" i="11"/>
  <c r="AF30" i="11"/>
  <c r="X30" i="11"/>
  <c r="V30" i="11"/>
  <c r="N30" i="11"/>
  <c r="L30" i="11"/>
  <c r="E30" i="11"/>
  <c r="AR32" i="12"/>
  <c r="AP32" i="12"/>
  <c r="AH32" i="12"/>
  <c r="AF32" i="12"/>
  <c r="X32" i="12"/>
  <c r="V32" i="12"/>
  <c r="N32" i="12"/>
  <c r="L32" i="12"/>
  <c r="E32" i="12"/>
  <c r="AR31" i="12"/>
  <c r="AP31" i="12"/>
  <c r="AH31" i="12"/>
  <c r="AF31" i="12"/>
  <c r="X31" i="12"/>
  <c r="V31" i="12"/>
  <c r="N31" i="12"/>
  <c r="L31" i="12"/>
  <c r="E31" i="12"/>
  <c r="AR30" i="12"/>
  <c r="AP30" i="12"/>
  <c r="AH30" i="12"/>
  <c r="AF30" i="12"/>
  <c r="X30" i="12"/>
  <c r="V30" i="12"/>
  <c r="N30" i="12"/>
  <c r="L30" i="12"/>
  <c r="E30" i="12"/>
  <c r="AR32" i="13"/>
  <c r="AP32" i="13"/>
  <c r="AH32" i="13"/>
  <c r="AF32" i="13"/>
  <c r="X32" i="13"/>
  <c r="V32" i="13"/>
  <c r="N32" i="13"/>
  <c r="L32" i="13"/>
  <c r="E32" i="13"/>
  <c r="AR31" i="13"/>
  <c r="AP31" i="13"/>
  <c r="AH31" i="13"/>
  <c r="AF31" i="13"/>
  <c r="X31" i="13"/>
  <c r="V31" i="13"/>
  <c r="N31" i="13"/>
  <c r="L31" i="13"/>
  <c r="E31" i="13"/>
  <c r="AR30" i="13"/>
  <c r="AP30" i="13"/>
  <c r="AH30" i="13"/>
  <c r="AF30" i="13"/>
  <c r="X30" i="13"/>
  <c r="V30" i="13"/>
  <c r="N30" i="13"/>
  <c r="L30" i="13"/>
  <c r="E30" i="13"/>
  <c r="AR32" i="14"/>
  <c r="AP32" i="14"/>
  <c r="AR31" i="14"/>
  <c r="AP31" i="14"/>
  <c r="AR30" i="14"/>
  <c r="AP30" i="14"/>
  <c r="AH32" i="14"/>
  <c r="AF32" i="14"/>
  <c r="AH31" i="14"/>
  <c r="AI31" i="14" s="1"/>
  <c r="AF31" i="14"/>
  <c r="AH30" i="14"/>
  <c r="AF30" i="14"/>
  <c r="X32" i="14"/>
  <c r="V32" i="14"/>
  <c r="X31" i="14"/>
  <c r="V31" i="14"/>
  <c r="X30" i="14"/>
  <c r="V30" i="14"/>
  <c r="N32" i="14"/>
  <c r="L32" i="14"/>
  <c r="N31" i="14"/>
  <c r="L31" i="14"/>
  <c r="N30" i="14"/>
  <c r="L30" i="14"/>
  <c r="E32" i="14"/>
  <c r="E31" i="14"/>
  <c r="E30" i="14"/>
  <c r="AO29" i="14"/>
  <c r="AO24" i="14" s="1"/>
  <c r="AN29" i="14"/>
  <c r="AN24" i="14" s="1"/>
  <c r="AM29" i="14"/>
  <c r="AM24" i="14" s="1"/>
  <c r="AL29" i="14"/>
  <c r="AL24" i="14" s="1"/>
  <c r="AK29" i="14"/>
  <c r="AK24" i="14" s="1"/>
  <c r="AJ29" i="14"/>
  <c r="AJ24" i="14" s="1"/>
  <c r="AE29" i="14"/>
  <c r="AE24" i="14" s="1"/>
  <c r="AD29" i="14"/>
  <c r="AD24" i="14" s="1"/>
  <c r="AC29" i="14"/>
  <c r="AC24" i="14" s="1"/>
  <c r="AB29" i="14"/>
  <c r="AB24" i="14" s="1"/>
  <c r="AA29" i="14"/>
  <c r="AA24" i="14" s="1"/>
  <c r="Z29" i="14"/>
  <c r="Z24" i="14" s="1"/>
  <c r="U29" i="14"/>
  <c r="U24" i="14" s="1"/>
  <c r="T29" i="14"/>
  <c r="T24" i="14" s="1"/>
  <c r="S29" i="14"/>
  <c r="S24" i="14" s="1"/>
  <c r="R29" i="14"/>
  <c r="R24" i="14" s="1"/>
  <c r="Q29" i="14"/>
  <c r="Q24" i="14" s="1"/>
  <c r="P29" i="14"/>
  <c r="P24" i="14" s="1"/>
  <c r="K29" i="14"/>
  <c r="K24" i="14" s="1"/>
  <c r="J29" i="14"/>
  <c r="J24" i="14" s="1"/>
  <c r="I29" i="14"/>
  <c r="I24" i="14" s="1"/>
  <c r="H29" i="14"/>
  <c r="H24" i="14" s="1"/>
  <c r="G29" i="14"/>
  <c r="G24" i="14" s="1"/>
  <c r="F29" i="14"/>
  <c r="F24" i="14" s="1"/>
  <c r="D29" i="14"/>
  <c r="D24" i="14" s="1"/>
  <c r="C29" i="14"/>
  <c r="AO29" i="13"/>
  <c r="AO24" i="13" s="1"/>
  <c r="AN29" i="13"/>
  <c r="AN24" i="13" s="1"/>
  <c r="AM29" i="13"/>
  <c r="AM24" i="13" s="1"/>
  <c r="AL29" i="13"/>
  <c r="AL24" i="13" s="1"/>
  <c r="AK29" i="13"/>
  <c r="AK24" i="13" s="1"/>
  <c r="AJ29" i="13"/>
  <c r="AJ24" i="13" s="1"/>
  <c r="AE29" i="13"/>
  <c r="AE24" i="13" s="1"/>
  <c r="AD29" i="13"/>
  <c r="AD24" i="13" s="1"/>
  <c r="AC29" i="13"/>
  <c r="AC24" i="13" s="1"/>
  <c r="AB29" i="13"/>
  <c r="AB24" i="13" s="1"/>
  <c r="AA29" i="13"/>
  <c r="AA24" i="13" s="1"/>
  <c r="Z29" i="13"/>
  <c r="Z24" i="13" s="1"/>
  <c r="U29" i="13"/>
  <c r="U24" i="13" s="1"/>
  <c r="T29" i="13"/>
  <c r="T24" i="13" s="1"/>
  <c r="S29" i="13"/>
  <c r="S24" i="13" s="1"/>
  <c r="R29" i="13"/>
  <c r="R24" i="13" s="1"/>
  <c r="Q29" i="13"/>
  <c r="Q24" i="13" s="1"/>
  <c r="P29" i="13"/>
  <c r="P24" i="13" s="1"/>
  <c r="K29" i="13"/>
  <c r="K24" i="13" s="1"/>
  <c r="J29" i="13"/>
  <c r="J24" i="13" s="1"/>
  <c r="I29" i="13"/>
  <c r="I24" i="13" s="1"/>
  <c r="H29" i="13"/>
  <c r="H24" i="13" s="1"/>
  <c r="G29" i="13"/>
  <c r="G24" i="13" s="1"/>
  <c r="F29" i="13"/>
  <c r="F24" i="13" s="1"/>
  <c r="D29" i="13"/>
  <c r="D24" i="13" s="1"/>
  <c r="C29" i="13"/>
  <c r="C24" i="13" s="1"/>
  <c r="AO29" i="12"/>
  <c r="AO24" i="12" s="1"/>
  <c r="AN29" i="12"/>
  <c r="AN24" i="12" s="1"/>
  <c r="AM29" i="12"/>
  <c r="AM24" i="12" s="1"/>
  <c r="AL29" i="12"/>
  <c r="AL24" i="12" s="1"/>
  <c r="AK29" i="12"/>
  <c r="AK24" i="12" s="1"/>
  <c r="AJ29" i="12"/>
  <c r="AJ24" i="12" s="1"/>
  <c r="AE29" i="12"/>
  <c r="AE24" i="12" s="1"/>
  <c r="AD29" i="12"/>
  <c r="AD24" i="12" s="1"/>
  <c r="AC29" i="12"/>
  <c r="AC24" i="12" s="1"/>
  <c r="AB29" i="12"/>
  <c r="AB24" i="12" s="1"/>
  <c r="AA29" i="12"/>
  <c r="AA24" i="12" s="1"/>
  <c r="Z29" i="12"/>
  <c r="Z24" i="12" s="1"/>
  <c r="U29" i="12"/>
  <c r="U24" i="12" s="1"/>
  <c r="T29" i="12"/>
  <c r="T24" i="12" s="1"/>
  <c r="S29" i="12"/>
  <c r="S24" i="12" s="1"/>
  <c r="R29" i="12"/>
  <c r="R24" i="12" s="1"/>
  <c r="Q29" i="12"/>
  <c r="Q24" i="12" s="1"/>
  <c r="P29" i="12"/>
  <c r="P24" i="12" s="1"/>
  <c r="K29" i="12"/>
  <c r="K24" i="12" s="1"/>
  <c r="J29" i="12"/>
  <c r="J24" i="12" s="1"/>
  <c r="I29" i="12"/>
  <c r="I24" i="12" s="1"/>
  <c r="H29" i="12"/>
  <c r="H24" i="12" s="1"/>
  <c r="G29" i="12"/>
  <c r="G24" i="12" s="1"/>
  <c r="F29" i="12"/>
  <c r="F24" i="12" s="1"/>
  <c r="D29" i="12"/>
  <c r="C29" i="12"/>
  <c r="C24" i="12" s="1"/>
  <c r="AO29" i="11"/>
  <c r="AO24" i="11" s="1"/>
  <c r="AN29" i="11"/>
  <c r="AN24" i="11" s="1"/>
  <c r="AM29" i="11"/>
  <c r="AM24" i="11" s="1"/>
  <c r="AL29" i="11"/>
  <c r="AL24" i="11" s="1"/>
  <c r="AK29" i="11"/>
  <c r="AK24" i="11" s="1"/>
  <c r="AJ29" i="11"/>
  <c r="AJ24" i="11" s="1"/>
  <c r="AF29" i="11"/>
  <c r="AE29" i="11"/>
  <c r="AE24" i="11" s="1"/>
  <c r="AD29" i="11"/>
  <c r="AD24" i="11" s="1"/>
  <c r="AC29" i="11"/>
  <c r="AC24" i="11" s="1"/>
  <c r="AB29" i="11"/>
  <c r="AB24" i="11" s="1"/>
  <c r="AA29" i="11"/>
  <c r="AA24" i="11" s="1"/>
  <c r="Z29" i="11"/>
  <c r="Z24" i="11" s="1"/>
  <c r="U29" i="11"/>
  <c r="U24" i="11" s="1"/>
  <c r="T29" i="11"/>
  <c r="T24" i="11" s="1"/>
  <c r="S29" i="11"/>
  <c r="S24" i="11" s="1"/>
  <c r="R29" i="11"/>
  <c r="R24" i="11" s="1"/>
  <c r="Q29" i="11"/>
  <c r="Q24" i="11" s="1"/>
  <c r="P29" i="11"/>
  <c r="P24" i="11" s="1"/>
  <c r="K29" i="11"/>
  <c r="K24" i="11" s="1"/>
  <c r="J29" i="11"/>
  <c r="J24" i="11" s="1"/>
  <c r="I29" i="11"/>
  <c r="I24" i="11" s="1"/>
  <c r="H29" i="11"/>
  <c r="H24" i="11" s="1"/>
  <c r="G29" i="11"/>
  <c r="G24" i="11" s="1"/>
  <c r="F29" i="11"/>
  <c r="F24" i="11" s="1"/>
  <c r="D29" i="11"/>
  <c r="D24" i="11" s="1"/>
  <c r="C29" i="11"/>
  <c r="AR29" i="10"/>
  <c r="AO29" i="10"/>
  <c r="AO24" i="10" s="1"/>
  <c r="AN29" i="10"/>
  <c r="AN24" i="10" s="1"/>
  <c r="AM29" i="10"/>
  <c r="AM24" i="10" s="1"/>
  <c r="AL29" i="10"/>
  <c r="AL24" i="10" s="1"/>
  <c r="AK29" i="10"/>
  <c r="AK24" i="10" s="1"/>
  <c r="AJ29" i="10"/>
  <c r="AJ24" i="10" s="1"/>
  <c r="AE29" i="10"/>
  <c r="AE24" i="10" s="1"/>
  <c r="AD29" i="10"/>
  <c r="AD24" i="10" s="1"/>
  <c r="AC29" i="10"/>
  <c r="AC24" i="10" s="1"/>
  <c r="AB29" i="10"/>
  <c r="AB24" i="10" s="1"/>
  <c r="AA29" i="10"/>
  <c r="AA24" i="10" s="1"/>
  <c r="Z29" i="10"/>
  <c r="Z24" i="10" s="1"/>
  <c r="U29" i="10"/>
  <c r="U24" i="10" s="1"/>
  <c r="T29" i="10"/>
  <c r="T24" i="10" s="1"/>
  <c r="S29" i="10"/>
  <c r="S24" i="10" s="1"/>
  <c r="R29" i="10"/>
  <c r="R24" i="10" s="1"/>
  <c r="Q29" i="10"/>
  <c r="Q24" i="10" s="1"/>
  <c r="P29" i="10"/>
  <c r="P24" i="10" s="1"/>
  <c r="K29" i="10"/>
  <c r="K24" i="10" s="1"/>
  <c r="J29" i="10"/>
  <c r="J24" i="10" s="1"/>
  <c r="I29" i="10"/>
  <c r="I24" i="10" s="1"/>
  <c r="H29" i="10"/>
  <c r="H24" i="10" s="1"/>
  <c r="G29" i="10"/>
  <c r="G24" i="10" s="1"/>
  <c r="F29" i="10"/>
  <c r="F24" i="10" s="1"/>
  <c r="D29" i="10"/>
  <c r="D24" i="10" s="1"/>
  <c r="C29" i="10"/>
  <c r="AN32" i="9"/>
  <c r="AM32" i="9"/>
  <c r="AL32" i="9"/>
  <c r="AK32" i="9"/>
  <c r="AJ32" i="9"/>
  <c r="AE32" i="9"/>
  <c r="AD32" i="9"/>
  <c r="AC32" i="9"/>
  <c r="AB32" i="9"/>
  <c r="AA32" i="9"/>
  <c r="Z32" i="9"/>
  <c r="AN31" i="9"/>
  <c r="AM31" i="9"/>
  <c r="AL31" i="9"/>
  <c r="AK31" i="9"/>
  <c r="AJ31" i="9"/>
  <c r="AE31" i="9"/>
  <c r="AD31" i="9"/>
  <c r="AC31" i="9"/>
  <c r="AB31" i="9"/>
  <c r="AA31" i="9"/>
  <c r="Z31" i="9"/>
  <c r="AN30" i="9"/>
  <c r="AM30" i="9"/>
  <c r="AL30" i="9"/>
  <c r="AK30" i="9"/>
  <c r="AJ30" i="9"/>
  <c r="AE30" i="9"/>
  <c r="AD30" i="9"/>
  <c r="AC30" i="9"/>
  <c r="AB30" i="9"/>
  <c r="AA30" i="9"/>
  <c r="Z30" i="9"/>
  <c r="AO29" i="8"/>
  <c r="AO24" i="8" s="1"/>
  <c r="AN29" i="8"/>
  <c r="AN24" i="8" s="1"/>
  <c r="AM29" i="8"/>
  <c r="AM24" i="8" s="1"/>
  <c r="AL29" i="8"/>
  <c r="AL24" i="8" s="1"/>
  <c r="AK29" i="8"/>
  <c r="AK24" i="8" s="1"/>
  <c r="AJ29" i="8"/>
  <c r="AJ24" i="8" s="1"/>
  <c r="AE29" i="8"/>
  <c r="AE24" i="8" s="1"/>
  <c r="AD29" i="8"/>
  <c r="AD24" i="8" s="1"/>
  <c r="AC29" i="8"/>
  <c r="AC24" i="8" s="1"/>
  <c r="AB29" i="8"/>
  <c r="AB24" i="8" s="1"/>
  <c r="AA29" i="8"/>
  <c r="AA24" i="8" s="1"/>
  <c r="Z29" i="8"/>
  <c r="Z24" i="8" s="1"/>
  <c r="U29" i="8"/>
  <c r="U24" i="8" s="1"/>
  <c r="T29" i="8"/>
  <c r="T24" i="8" s="1"/>
  <c r="S29" i="8"/>
  <c r="S24" i="8" s="1"/>
  <c r="R29" i="8"/>
  <c r="R24" i="8" s="1"/>
  <c r="Q29" i="8"/>
  <c r="Q24" i="8" s="1"/>
  <c r="P29" i="8"/>
  <c r="P24" i="8" s="1"/>
  <c r="K29" i="8"/>
  <c r="K24" i="8" s="1"/>
  <c r="J29" i="8"/>
  <c r="J24" i="8" s="1"/>
  <c r="I29" i="8"/>
  <c r="I24" i="8" s="1"/>
  <c r="H29" i="8"/>
  <c r="H24" i="8" s="1"/>
  <c r="G29" i="8"/>
  <c r="G24" i="8" s="1"/>
  <c r="F29" i="8"/>
  <c r="F24" i="8" s="1"/>
  <c r="D29" i="8"/>
  <c r="D24" i="8" s="1"/>
  <c r="C29" i="8"/>
  <c r="C24" i="8" s="1"/>
  <c r="AO29" i="7"/>
  <c r="AO24" i="7" s="1"/>
  <c r="AN29" i="7"/>
  <c r="AN24" i="7" s="1"/>
  <c r="AM29" i="7"/>
  <c r="AM24" i="7" s="1"/>
  <c r="AL29" i="7"/>
  <c r="AL24" i="7" s="1"/>
  <c r="AK29" i="7"/>
  <c r="AK24" i="7" s="1"/>
  <c r="AJ29" i="7"/>
  <c r="AJ24" i="7" s="1"/>
  <c r="AE29" i="7"/>
  <c r="AE24" i="7" s="1"/>
  <c r="AD29" i="7"/>
  <c r="AD24" i="7" s="1"/>
  <c r="AC29" i="7"/>
  <c r="AC24" i="7" s="1"/>
  <c r="AB29" i="7"/>
  <c r="AB24" i="7" s="1"/>
  <c r="AA29" i="7"/>
  <c r="AA24" i="7" s="1"/>
  <c r="Z29" i="7"/>
  <c r="Z24" i="7" s="1"/>
  <c r="U29" i="7"/>
  <c r="U24" i="7" s="1"/>
  <c r="T29" i="7"/>
  <c r="T24" i="7" s="1"/>
  <c r="S29" i="7"/>
  <c r="S24" i="7" s="1"/>
  <c r="R29" i="7"/>
  <c r="R24" i="7" s="1"/>
  <c r="Q29" i="7"/>
  <c r="Q24" i="7" s="1"/>
  <c r="P29" i="7"/>
  <c r="P24" i="7" s="1"/>
  <c r="K29" i="7"/>
  <c r="K24" i="7" s="1"/>
  <c r="J29" i="7"/>
  <c r="J24" i="7" s="1"/>
  <c r="I29" i="7"/>
  <c r="I24" i="7" s="1"/>
  <c r="H29" i="7"/>
  <c r="H24" i="7" s="1"/>
  <c r="G29" i="7"/>
  <c r="G24" i="7" s="1"/>
  <c r="F29" i="7"/>
  <c r="F24" i="7" s="1"/>
  <c r="D29" i="7"/>
  <c r="D24" i="7" s="1"/>
  <c r="C29" i="7"/>
  <c r="AO29" i="6"/>
  <c r="AO24" i="6" s="1"/>
  <c r="AN29" i="6"/>
  <c r="AN24" i="6" s="1"/>
  <c r="AM29" i="6"/>
  <c r="AM24" i="6" s="1"/>
  <c r="AL29" i="6"/>
  <c r="AL24" i="6" s="1"/>
  <c r="AK29" i="6"/>
  <c r="AK24" i="6" s="1"/>
  <c r="AJ29" i="6"/>
  <c r="AJ24" i="6" s="1"/>
  <c r="AE29" i="6"/>
  <c r="AE24" i="6" s="1"/>
  <c r="AD29" i="6"/>
  <c r="AD24" i="6" s="1"/>
  <c r="AC29" i="6"/>
  <c r="AC24" i="6" s="1"/>
  <c r="AB29" i="6"/>
  <c r="AB24" i="6" s="1"/>
  <c r="AA29" i="6"/>
  <c r="AA24" i="6" s="1"/>
  <c r="Z29" i="6"/>
  <c r="Z24" i="6" s="1"/>
  <c r="U29" i="6"/>
  <c r="U24" i="6" s="1"/>
  <c r="T29" i="6"/>
  <c r="T24" i="6" s="1"/>
  <c r="S29" i="6"/>
  <c r="S24" i="6" s="1"/>
  <c r="R29" i="6"/>
  <c r="R24" i="6" s="1"/>
  <c r="Q29" i="6"/>
  <c r="Q24" i="6" s="1"/>
  <c r="P29" i="6"/>
  <c r="P24" i="6" s="1"/>
  <c r="K29" i="6"/>
  <c r="K24" i="6" s="1"/>
  <c r="J29" i="6"/>
  <c r="J24" i="6" s="1"/>
  <c r="I29" i="6"/>
  <c r="I24" i="6" s="1"/>
  <c r="H29" i="6"/>
  <c r="H24" i="6" s="1"/>
  <c r="G29" i="6"/>
  <c r="G24" i="6" s="1"/>
  <c r="F29" i="6"/>
  <c r="F24" i="6" s="1"/>
  <c r="D29" i="6"/>
  <c r="D24" i="6" s="1"/>
  <c r="C29" i="6"/>
  <c r="C24" i="6" s="1"/>
  <c r="AN29" i="5"/>
  <c r="AM29" i="5"/>
  <c r="AL29" i="5"/>
  <c r="AK29" i="5"/>
  <c r="AJ29" i="5"/>
  <c r="AE29" i="5"/>
  <c r="AD29" i="5"/>
  <c r="AC29" i="5"/>
  <c r="AB29" i="5"/>
  <c r="AA29" i="5"/>
  <c r="Z29" i="5"/>
  <c r="AO29" i="3"/>
  <c r="AO24" i="3" s="1"/>
  <c r="AN29" i="3"/>
  <c r="AN24" i="3" s="1"/>
  <c r="AM29" i="3"/>
  <c r="AM24" i="3" s="1"/>
  <c r="AL29" i="3"/>
  <c r="AL24" i="3" s="1"/>
  <c r="AK29" i="3"/>
  <c r="AK24" i="3" s="1"/>
  <c r="AJ29" i="3"/>
  <c r="AJ24" i="3" s="1"/>
  <c r="AE29" i="3"/>
  <c r="AE24" i="3" s="1"/>
  <c r="AD29" i="3"/>
  <c r="AC29" i="3"/>
  <c r="AC24" i="3" s="1"/>
  <c r="AB29" i="3"/>
  <c r="AB24" i="3" s="1"/>
  <c r="AA29" i="3"/>
  <c r="AA24" i="3" s="1"/>
  <c r="Z29" i="3"/>
  <c r="Z24" i="3" s="1"/>
  <c r="U29" i="3"/>
  <c r="U24" i="3" s="1"/>
  <c r="T29" i="3"/>
  <c r="T24" i="3" s="1"/>
  <c r="S29" i="3"/>
  <c r="R29" i="3"/>
  <c r="Q29" i="3"/>
  <c r="Q24" i="3" s="1"/>
  <c r="P29" i="3"/>
  <c r="P24" i="3" s="1"/>
  <c r="K29" i="3"/>
  <c r="K24" i="3" s="1"/>
  <c r="J29" i="3"/>
  <c r="J24" i="3" s="1"/>
  <c r="I29" i="3"/>
  <c r="I24" i="3" s="1"/>
  <c r="H29" i="3"/>
  <c r="H24" i="3" s="1"/>
  <c r="G29" i="3"/>
  <c r="F29" i="3"/>
  <c r="D29" i="3"/>
  <c r="C29" i="3"/>
  <c r="C24" i="3" s="1"/>
  <c r="AR29" i="4"/>
  <c r="AP29" i="4"/>
  <c r="AO29" i="4"/>
  <c r="AO24" i="4" s="1"/>
  <c r="AN29" i="4"/>
  <c r="AN24" i="4" s="1"/>
  <c r="AM29" i="4"/>
  <c r="AM24" i="4" s="1"/>
  <c r="AL29" i="4"/>
  <c r="AL24" i="4" s="1"/>
  <c r="AK29" i="4"/>
  <c r="AK24" i="4" s="1"/>
  <c r="AJ29" i="4"/>
  <c r="AJ24" i="4" s="1"/>
  <c r="AE29" i="4"/>
  <c r="AE24" i="4" s="1"/>
  <c r="AD29" i="4"/>
  <c r="AD24" i="4" s="1"/>
  <c r="AC29" i="4"/>
  <c r="AC24" i="4" s="1"/>
  <c r="AB29" i="4"/>
  <c r="AB24" i="4" s="1"/>
  <c r="AA29" i="4"/>
  <c r="AA24" i="4" s="1"/>
  <c r="Z29" i="4"/>
  <c r="Z24" i="4" s="1"/>
  <c r="X29" i="4"/>
  <c r="U29" i="4"/>
  <c r="U24" i="4" s="1"/>
  <c r="T29" i="4"/>
  <c r="T24" i="4" s="1"/>
  <c r="S29" i="4"/>
  <c r="S24" i="4" s="1"/>
  <c r="R29" i="4"/>
  <c r="R24" i="4" s="1"/>
  <c r="Q29" i="4"/>
  <c r="Q24" i="4" s="1"/>
  <c r="P29" i="4"/>
  <c r="P24" i="4" s="1"/>
  <c r="N29" i="4"/>
  <c r="L29" i="4"/>
  <c r="K29" i="4"/>
  <c r="K24" i="4" s="1"/>
  <c r="J29" i="4"/>
  <c r="J24" i="4" s="1"/>
  <c r="I29" i="4"/>
  <c r="I24" i="4" s="1"/>
  <c r="H29" i="4"/>
  <c r="H24" i="4" s="1"/>
  <c r="G29" i="4"/>
  <c r="G24" i="4" s="1"/>
  <c r="F29" i="4"/>
  <c r="F24" i="4" s="1"/>
  <c r="D29" i="4"/>
  <c r="E29" i="4" s="1"/>
  <c r="C29" i="4"/>
  <c r="C24" i="4" s="1"/>
  <c r="AR32" i="1"/>
  <c r="AP32" i="1"/>
  <c r="AR31" i="1"/>
  <c r="AP31" i="1"/>
  <c r="AR30" i="1"/>
  <c r="AP30" i="1"/>
  <c r="AH32" i="1"/>
  <c r="AF32" i="1"/>
  <c r="AH31" i="1"/>
  <c r="AF31" i="1"/>
  <c r="AH30" i="1"/>
  <c r="AF30" i="1"/>
  <c r="X32" i="1"/>
  <c r="V32" i="1"/>
  <c r="X31" i="1"/>
  <c r="V31" i="1"/>
  <c r="X30" i="1"/>
  <c r="V30" i="1"/>
  <c r="AO29" i="1"/>
  <c r="AO24" i="1" s="1"/>
  <c r="AN29" i="1"/>
  <c r="AN24" i="1" s="1"/>
  <c r="AM29" i="1"/>
  <c r="AM24" i="1" s="1"/>
  <c r="AL29" i="1"/>
  <c r="AL24" i="1" s="1"/>
  <c r="AK29" i="1"/>
  <c r="AJ29" i="1"/>
  <c r="AJ24" i="1" s="1"/>
  <c r="AE29" i="1"/>
  <c r="AE24" i="1" s="1"/>
  <c r="AD29" i="1"/>
  <c r="AD24" i="1" s="1"/>
  <c r="AC29" i="1"/>
  <c r="AB29" i="1"/>
  <c r="AB24" i="1" s="1"/>
  <c r="AA29" i="1"/>
  <c r="AA24" i="1" s="1"/>
  <c r="Z29" i="1"/>
  <c r="Z24" i="1" s="1"/>
  <c r="AK24" i="1"/>
  <c r="AC24" i="1"/>
  <c r="U24" i="1"/>
  <c r="S24" i="1"/>
  <c r="P24" i="1"/>
  <c r="U29" i="1"/>
  <c r="T29" i="1"/>
  <c r="T24" i="1" s="1"/>
  <c r="S29" i="1"/>
  <c r="R29" i="1"/>
  <c r="R24" i="1" s="1"/>
  <c r="Q29" i="1"/>
  <c r="Q24" i="1" s="1"/>
  <c r="P29" i="1"/>
  <c r="H24" i="1"/>
  <c r="I24" i="1"/>
  <c r="N32" i="1"/>
  <c r="L32" i="1"/>
  <c r="N31" i="1"/>
  <c r="L31" i="1"/>
  <c r="N30" i="1"/>
  <c r="L30" i="1"/>
  <c r="K29" i="1"/>
  <c r="K24" i="1" s="1"/>
  <c r="J29" i="1"/>
  <c r="J24" i="1" s="1"/>
  <c r="I29" i="1"/>
  <c r="H29" i="1"/>
  <c r="G29" i="1"/>
  <c r="G24" i="1" s="1"/>
  <c r="F29" i="1"/>
  <c r="F24" i="1" s="1"/>
  <c r="D24" i="1"/>
  <c r="D29" i="1"/>
  <c r="C29" i="1"/>
  <c r="C24" i="1" s="1"/>
  <c r="E32" i="1"/>
  <c r="E31" i="1"/>
  <c r="W31" i="1" s="1"/>
  <c r="E30" i="1"/>
  <c r="AH29" i="5" l="1"/>
  <c r="O97" i="7"/>
  <c r="AP97" i="7"/>
  <c r="AF29" i="7"/>
  <c r="V29" i="7"/>
  <c r="AF97" i="8"/>
  <c r="AH29" i="8"/>
  <c r="L29" i="8"/>
  <c r="AR29" i="8"/>
  <c r="AS30" i="10"/>
  <c r="N29" i="12"/>
  <c r="E29" i="12"/>
  <c r="V29" i="12"/>
  <c r="AI32" i="13"/>
  <c r="O97" i="13"/>
  <c r="AP97" i="13"/>
  <c r="M98" i="13"/>
  <c r="AS99" i="13"/>
  <c r="AS30" i="13"/>
  <c r="AH29" i="13"/>
  <c r="E97" i="14"/>
  <c r="AG97" i="14" s="1"/>
  <c r="AR97" i="14"/>
  <c r="O99" i="1"/>
  <c r="W30" i="1"/>
  <c r="M32" i="1"/>
  <c r="Y31" i="1"/>
  <c r="AF29" i="1"/>
  <c r="M31" i="1"/>
  <c r="W32" i="1"/>
  <c r="V97" i="4"/>
  <c r="Y97" i="4" s="1"/>
  <c r="AF97" i="4"/>
  <c r="AI97" i="4" s="1"/>
  <c r="AS29" i="4"/>
  <c r="O29" i="4"/>
  <c r="AF29" i="4"/>
  <c r="V29" i="4"/>
  <c r="X29" i="3"/>
  <c r="L29" i="3"/>
  <c r="AI32" i="3"/>
  <c r="N29" i="3"/>
  <c r="O32" i="3"/>
  <c r="AI30" i="3"/>
  <c r="Y32" i="3"/>
  <c r="AI31" i="3"/>
  <c r="W98" i="3"/>
  <c r="AF29" i="5"/>
  <c r="X97" i="5"/>
  <c r="AP29" i="5"/>
  <c r="AI31" i="5"/>
  <c r="AO31" i="5" s="1"/>
  <c r="AR31" i="5" s="1"/>
  <c r="AS31" i="5" s="1"/>
  <c r="AI32" i="5"/>
  <c r="AO32" i="5" s="1"/>
  <c r="AQ98" i="5"/>
  <c r="AP97" i="5"/>
  <c r="AQ97" i="5" s="1"/>
  <c r="O99" i="6"/>
  <c r="AF29" i="6"/>
  <c r="X29" i="6"/>
  <c r="AP97" i="6"/>
  <c r="N29" i="6"/>
  <c r="L29" i="6"/>
  <c r="O29" i="6" s="1"/>
  <c r="AR29" i="6"/>
  <c r="M97" i="7"/>
  <c r="L29" i="7"/>
  <c r="AS30" i="7"/>
  <c r="AI32" i="7"/>
  <c r="AS97" i="7"/>
  <c r="AL29" i="9"/>
  <c r="M98" i="7"/>
  <c r="AS99" i="7"/>
  <c r="AD29" i="9"/>
  <c r="AQ31" i="7"/>
  <c r="AR29" i="7"/>
  <c r="W98" i="7"/>
  <c r="Y29" i="7"/>
  <c r="AH29" i="7"/>
  <c r="AI30" i="7"/>
  <c r="AP29" i="7"/>
  <c r="AF97" i="7"/>
  <c r="AI97" i="7" s="1"/>
  <c r="AG98" i="8"/>
  <c r="AP29" i="8"/>
  <c r="AS29" i="8" s="1"/>
  <c r="M98" i="8"/>
  <c r="AS99" i="8"/>
  <c r="AS30" i="8"/>
  <c r="AI32" i="8"/>
  <c r="X29" i="8"/>
  <c r="W31" i="8"/>
  <c r="O32" i="8"/>
  <c r="AF29" i="8"/>
  <c r="AF97" i="10"/>
  <c r="N29" i="10"/>
  <c r="W32" i="10"/>
  <c r="X29" i="10"/>
  <c r="AI30" i="10"/>
  <c r="Y32" i="10"/>
  <c r="AP29" i="10"/>
  <c r="AS29" i="10" s="1"/>
  <c r="L29" i="10"/>
  <c r="AI99" i="10"/>
  <c r="L97" i="10"/>
  <c r="O97" i="10" s="1"/>
  <c r="AP29" i="11"/>
  <c r="AQ29" i="11" s="1"/>
  <c r="AG30" i="11"/>
  <c r="AV31" i="11"/>
  <c r="L29" i="11"/>
  <c r="E29" i="11"/>
  <c r="AP97" i="11"/>
  <c r="Y32" i="12"/>
  <c r="AP97" i="12"/>
  <c r="Y31" i="12"/>
  <c r="AF97" i="12"/>
  <c r="X97" i="12"/>
  <c r="X29" i="13"/>
  <c r="AS31" i="13"/>
  <c r="AI30" i="13"/>
  <c r="V97" i="13"/>
  <c r="T97" i="5"/>
  <c r="AR29" i="14"/>
  <c r="C29" i="5"/>
  <c r="P29" i="5"/>
  <c r="J97" i="5"/>
  <c r="AF29" i="14"/>
  <c r="G29" i="5"/>
  <c r="S29" i="5"/>
  <c r="AI99" i="14"/>
  <c r="L30" i="5"/>
  <c r="E29" i="14"/>
  <c r="AQ30" i="14"/>
  <c r="I29" i="5"/>
  <c r="U29" i="5"/>
  <c r="R99" i="9"/>
  <c r="R97" i="9" s="1"/>
  <c r="O30" i="6"/>
  <c r="M31" i="6"/>
  <c r="E97" i="6"/>
  <c r="W97" i="6" s="1"/>
  <c r="AR97" i="6"/>
  <c r="AE29" i="9"/>
  <c r="AJ29" i="9"/>
  <c r="AP29" i="6"/>
  <c r="X97" i="4"/>
  <c r="V29" i="1"/>
  <c r="Y32" i="1"/>
  <c r="E29" i="3"/>
  <c r="M29" i="3" s="1"/>
  <c r="O29" i="3"/>
  <c r="Y29" i="3"/>
  <c r="V29" i="8"/>
  <c r="E29" i="10"/>
  <c r="O31" i="14"/>
  <c r="Y31" i="11"/>
  <c r="Y32" i="8"/>
  <c r="AV31" i="7"/>
  <c r="O30" i="3"/>
  <c r="M31" i="3"/>
  <c r="AS32" i="3"/>
  <c r="AI31" i="4"/>
  <c r="M98" i="6"/>
  <c r="AS99" i="6"/>
  <c r="AI99" i="7"/>
  <c r="Y99" i="8"/>
  <c r="AS99" i="11"/>
  <c r="AI99" i="12"/>
  <c r="O99" i="14"/>
  <c r="AS97" i="4"/>
  <c r="AI97" i="8"/>
  <c r="E29" i="8"/>
  <c r="N29" i="8"/>
  <c r="O29" i="8" s="1"/>
  <c r="AP29" i="14"/>
  <c r="Y30" i="13"/>
  <c r="W30" i="10"/>
  <c r="O32" i="7"/>
  <c r="AS30" i="4"/>
  <c r="AI32" i="4"/>
  <c r="V97" i="3"/>
  <c r="Y97" i="3" s="1"/>
  <c r="AG98" i="4"/>
  <c r="AI98" i="3"/>
  <c r="AG99" i="3"/>
  <c r="AF97" i="13"/>
  <c r="AG97" i="13" s="1"/>
  <c r="Y29" i="4"/>
  <c r="AG97" i="4"/>
  <c r="M97" i="8"/>
  <c r="AQ98" i="11"/>
  <c r="AS31" i="1"/>
  <c r="AI30" i="14"/>
  <c r="AS32" i="6"/>
  <c r="Y30" i="3"/>
  <c r="AT30" i="4"/>
  <c r="AX30" i="4" s="1"/>
  <c r="AS31" i="4"/>
  <c r="N97" i="3"/>
  <c r="E97" i="11"/>
  <c r="AG97" i="11" s="1"/>
  <c r="O97" i="11"/>
  <c r="AH97" i="11"/>
  <c r="AI97" i="11" s="1"/>
  <c r="W99" i="4"/>
  <c r="AQ98" i="3"/>
  <c r="AI99" i="8"/>
  <c r="Y99" i="10"/>
  <c r="O99" i="11"/>
  <c r="M98" i="12"/>
  <c r="Y99" i="14"/>
  <c r="AS32" i="7"/>
  <c r="Y97" i="8"/>
  <c r="AS98" i="6"/>
  <c r="O32" i="1"/>
  <c r="AG31" i="14"/>
  <c r="AV32" i="10"/>
  <c r="AV31" i="6"/>
  <c r="O97" i="6"/>
  <c r="Y97" i="6"/>
  <c r="AV98" i="7"/>
  <c r="AI29" i="4"/>
  <c r="Y97" i="13"/>
  <c r="N97" i="8"/>
  <c r="O97" i="8" s="1"/>
  <c r="AH29" i="1"/>
  <c r="M31" i="8"/>
  <c r="AS32" i="8"/>
  <c r="X97" i="7"/>
  <c r="Y97" i="7" s="1"/>
  <c r="M29" i="11"/>
  <c r="AI99" i="1"/>
  <c r="AS97" i="8"/>
  <c r="AI98" i="4"/>
  <c r="M30" i="1"/>
  <c r="E29" i="7"/>
  <c r="AG29" i="7" s="1"/>
  <c r="Z29" i="9"/>
  <c r="X29" i="12"/>
  <c r="Y29" i="12" s="1"/>
  <c r="V29" i="14"/>
  <c r="AS32" i="11"/>
  <c r="AV31" i="8"/>
  <c r="AG32" i="3"/>
  <c r="D24" i="3"/>
  <c r="AG98" i="1"/>
  <c r="AK97" i="5"/>
  <c r="E97" i="10"/>
  <c r="AG97" i="10" s="1"/>
  <c r="AR97" i="10"/>
  <c r="AP97" i="10"/>
  <c r="O30" i="14"/>
  <c r="Y31" i="14"/>
  <c r="AG32" i="14"/>
  <c r="C24" i="14"/>
  <c r="W32" i="14"/>
  <c r="AI98" i="14"/>
  <c r="M32" i="14"/>
  <c r="AG30" i="14"/>
  <c r="AS98" i="14"/>
  <c r="AQ99" i="14"/>
  <c r="W30" i="14"/>
  <c r="AQ31" i="14"/>
  <c r="AI97" i="14"/>
  <c r="AS97" i="14"/>
  <c r="D29" i="5"/>
  <c r="E29" i="13"/>
  <c r="M31" i="13"/>
  <c r="AS32" i="13"/>
  <c r="AI99" i="13"/>
  <c r="Q29" i="5"/>
  <c r="W31" i="13"/>
  <c r="O32" i="13"/>
  <c r="AR29" i="13"/>
  <c r="AV98" i="13"/>
  <c r="P97" i="5"/>
  <c r="AQ31" i="13"/>
  <c r="Y99" i="13"/>
  <c r="D24" i="12"/>
  <c r="AV98" i="12"/>
  <c r="M99" i="12"/>
  <c r="O32" i="12"/>
  <c r="Y98" i="12"/>
  <c r="W99" i="12"/>
  <c r="AG98" i="12"/>
  <c r="AQ30" i="12"/>
  <c r="AI31" i="12"/>
  <c r="AG32" i="12"/>
  <c r="AI97" i="12"/>
  <c r="AS97" i="12"/>
  <c r="AQ98" i="12"/>
  <c r="AS31" i="12"/>
  <c r="AQ32" i="12"/>
  <c r="AS99" i="12"/>
  <c r="AM97" i="5"/>
  <c r="AI98" i="11"/>
  <c r="O32" i="11"/>
  <c r="Y97" i="11"/>
  <c r="AS98" i="11"/>
  <c r="Y32" i="11"/>
  <c r="C24" i="11"/>
  <c r="AI31" i="11"/>
  <c r="W98" i="11"/>
  <c r="AT30" i="11"/>
  <c r="AX30" i="11" s="1"/>
  <c r="AS31" i="11"/>
  <c r="J29" i="5"/>
  <c r="AG31" i="10"/>
  <c r="AM99" i="9"/>
  <c r="AM97" i="9" s="1"/>
  <c r="H98" i="5"/>
  <c r="H98" i="9" s="1"/>
  <c r="L98" i="9" s="1"/>
  <c r="AS99" i="10"/>
  <c r="K29" i="5"/>
  <c r="P30" i="9"/>
  <c r="V30" i="9" s="1"/>
  <c r="C24" i="10"/>
  <c r="W98" i="10"/>
  <c r="C30" i="9"/>
  <c r="E30" i="9" s="1"/>
  <c r="V29" i="10"/>
  <c r="AQ31" i="10"/>
  <c r="AS31" i="10"/>
  <c r="AI32" i="10"/>
  <c r="AD97" i="5"/>
  <c r="AH29" i="10"/>
  <c r="AI29" i="10" s="1"/>
  <c r="AQ32" i="10"/>
  <c r="AV31" i="10"/>
  <c r="AS32" i="10"/>
  <c r="AI98" i="10"/>
  <c r="W31" i="10"/>
  <c r="AQ98" i="10"/>
  <c r="AG30" i="8"/>
  <c r="AI31" i="8"/>
  <c r="AS31" i="8"/>
  <c r="AV30" i="8"/>
  <c r="W30" i="8"/>
  <c r="AI31" i="6"/>
  <c r="Y98" i="4"/>
  <c r="L29" i="14"/>
  <c r="M29" i="14" s="1"/>
  <c r="W31" i="14"/>
  <c r="AV30" i="14"/>
  <c r="L32" i="5"/>
  <c r="V32" i="5"/>
  <c r="AG99" i="14"/>
  <c r="W97" i="14"/>
  <c r="AQ98" i="14"/>
  <c r="AH29" i="14"/>
  <c r="AS29" i="14"/>
  <c r="AV31" i="14"/>
  <c r="O32" i="14"/>
  <c r="AT32" i="14"/>
  <c r="AX32" i="14" s="1"/>
  <c r="M98" i="14"/>
  <c r="AS99" i="14"/>
  <c r="Y32" i="14"/>
  <c r="AV32" i="14"/>
  <c r="AV98" i="14"/>
  <c r="M99" i="14"/>
  <c r="J29" i="9"/>
  <c r="AI32" i="14"/>
  <c r="W98" i="14"/>
  <c r="M30" i="14"/>
  <c r="Y30" i="14"/>
  <c r="AT30" i="14"/>
  <c r="AU30" i="14" s="1"/>
  <c r="Y98" i="14"/>
  <c r="W99" i="14"/>
  <c r="AG98" i="14"/>
  <c r="M32" i="13"/>
  <c r="Y98" i="13"/>
  <c r="W99" i="13"/>
  <c r="Y31" i="13"/>
  <c r="AG98" i="13"/>
  <c r="N29" i="13"/>
  <c r="AT30" i="13"/>
  <c r="AX30" i="13" s="1"/>
  <c r="AQ30" i="13"/>
  <c r="AG31" i="13"/>
  <c r="W32" i="13"/>
  <c r="AI98" i="13"/>
  <c r="AG99" i="13"/>
  <c r="AV30" i="13"/>
  <c r="AI31" i="13"/>
  <c r="Y32" i="13"/>
  <c r="AS97" i="13"/>
  <c r="AQ98" i="13"/>
  <c r="O30" i="13"/>
  <c r="AG32" i="13"/>
  <c r="AS98" i="13"/>
  <c r="AQ99" i="13"/>
  <c r="W30" i="13"/>
  <c r="AV31" i="13"/>
  <c r="AQ32" i="13"/>
  <c r="M99" i="13"/>
  <c r="AG30" i="13"/>
  <c r="W98" i="13"/>
  <c r="F29" i="9"/>
  <c r="F29" i="5"/>
  <c r="R29" i="5"/>
  <c r="G30" i="9"/>
  <c r="G29" i="9" s="1"/>
  <c r="S30" i="9"/>
  <c r="S29" i="9" s="1"/>
  <c r="AP29" i="12"/>
  <c r="AS30" i="12"/>
  <c r="AQ31" i="12"/>
  <c r="AI32" i="12"/>
  <c r="F97" i="5"/>
  <c r="Z98" i="5"/>
  <c r="Z98" i="9" s="1"/>
  <c r="W98" i="12"/>
  <c r="O99" i="12"/>
  <c r="AT30" i="12"/>
  <c r="H29" i="5"/>
  <c r="T29" i="5"/>
  <c r="I30" i="9"/>
  <c r="I29" i="9" s="1"/>
  <c r="U30" i="9"/>
  <c r="U29" i="9" s="1"/>
  <c r="O30" i="12"/>
  <c r="M31" i="12"/>
  <c r="AS32" i="12"/>
  <c r="Y99" i="12"/>
  <c r="AF29" i="12"/>
  <c r="AG29" i="12" s="1"/>
  <c r="W30" i="12"/>
  <c r="AV31" i="12"/>
  <c r="M32" i="12"/>
  <c r="AI98" i="12"/>
  <c r="AG99" i="12"/>
  <c r="H29" i="9"/>
  <c r="L29" i="12"/>
  <c r="M29" i="12" s="1"/>
  <c r="Y30" i="12"/>
  <c r="W31" i="12"/>
  <c r="R29" i="9"/>
  <c r="T29" i="9"/>
  <c r="AG30" i="12"/>
  <c r="W32" i="12"/>
  <c r="E31" i="5"/>
  <c r="AG31" i="5" s="1"/>
  <c r="AS98" i="12"/>
  <c r="AQ99" i="12"/>
  <c r="AH29" i="12"/>
  <c r="AG31" i="12"/>
  <c r="E32" i="5"/>
  <c r="AQ32" i="5" s="1"/>
  <c r="L97" i="12"/>
  <c r="O97" i="12" s="1"/>
  <c r="V97" i="12"/>
  <c r="AQ30" i="11"/>
  <c r="AG32" i="11"/>
  <c r="AV98" i="11"/>
  <c r="AQ99" i="11"/>
  <c r="AS30" i="11"/>
  <c r="AQ31" i="11"/>
  <c r="AQ32" i="11"/>
  <c r="M99" i="11"/>
  <c r="O30" i="11"/>
  <c r="M31" i="11"/>
  <c r="Y98" i="11"/>
  <c r="W30" i="11"/>
  <c r="M32" i="11"/>
  <c r="AG98" i="11"/>
  <c r="W99" i="11"/>
  <c r="Y30" i="11"/>
  <c r="W31" i="11"/>
  <c r="W32" i="11"/>
  <c r="AG99" i="11"/>
  <c r="AI30" i="11"/>
  <c r="AG31" i="11"/>
  <c r="M98" i="11"/>
  <c r="E30" i="5"/>
  <c r="AG30" i="5" s="1"/>
  <c r="V30" i="5"/>
  <c r="N32" i="5"/>
  <c r="AV98" i="10"/>
  <c r="AS98" i="10"/>
  <c r="AQ99" i="10"/>
  <c r="AT30" i="10"/>
  <c r="AG32" i="10"/>
  <c r="AV30" i="10"/>
  <c r="AQ30" i="10"/>
  <c r="M99" i="10"/>
  <c r="O30" i="10"/>
  <c r="Y31" i="10"/>
  <c r="M32" i="10"/>
  <c r="N30" i="5"/>
  <c r="X30" i="5"/>
  <c r="Y98" i="10"/>
  <c r="O99" i="10"/>
  <c r="X31" i="5"/>
  <c r="X32" i="5"/>
  <c r="AG98" i="10"/>
  <c r="W99" i="10"/>
  <c r="O32" i="10"/>
  <c r="Y30" i="10"/>
  <c r="AT31" i="10"/>
  <c r="AU31" i="10" s="1"/>
  <c r="AI31" i="10"/>
  <c r="Y97" i="10"/>
  <c r="AG99" i="10"/>
  <c r="AG30" i="10"/>
  <c r="M31" i="10"/>
  <c r="M98" i="10"/>
  <c r="AI30" i="8"/>
  <c r="Y31" i="8"/>
  <c r="AS98" i="8"/>
  <c r="AQ99" i="8"/>
  <c r="AT30" i="8"/>
  <c r="AU30" i="8" s="1"/>
  <c r="AQ30" i="8"/>
  <c r="AG31" i="8"/>
  <c r="W32" i="8"/>
  <c r="AV98" i="8"/>
  <c r="M99" i="8"/>
  <c r="O30" i="8"/>
  <c r="AG32" i="8"/>
  <c r="W98" i="8"/>
  <c r="Y98" i="8"/>
  <c r="W99" i="8"/>
  <c r="Y30" i="8"/>
  <c r="AQ32" i="8"/>
  <c r="AI98" i="8"/>
  <c r="AG99" i="8"/>
  <c r="M32" i="8"/>
  <c r="AQ98" i="8"/>
  <c r="AS31" i="7"/>
  <c r="Y30" i="7"/>
  <c r="W31" i="7"/>
  <c r="Y31" i="7"/>
  <c r="AI98" i="7"/>
  <c r="AI29" i="7"/>
  <c r="AQ98" i="7"/>
  <c r="AS98" i="7"/>
  <c r="AT30" i="7"/>
  <c r="AS30" i="6"/>
  <c r="AI32" i="6"/>
  <c r="AI98" i="6"/>
  <c r="AT30" i="6"/>
  <c r="AX30" i="6" s="1"/>
  <c r="Y30" i="6"/>
  <c r="O32" i="6"/>
  <c r="AG99" i="6"/>
  <c r="W31" i="6"/>
  <c r="L31" i="5"/>
  <c r="V31" i="5"/>
  <c r="N31" i="5"/>
  <c r="AQ99" i="5"/>
  <c r="AI30" i="5"/>
  <c r="AO30" i="5" s="1"/>
  <c r="AT30" i="3"/>
  <c r="AX30" i="3" s="1"/>
  <c r="AS31" i="3"/>
  <c r="AQ32" i="3"/>
  <c r="AG97" i="3"/>
  <c r="O97" i="3"/>
  <c r="AH97" i="3"/>
  <c r="AI99" i="3"/>
  <c r="AS98" i="3"/>
  <c r="AQ99" i="3"/>
  <c r="W30" i="3"/>
  <c r="AV31" i="3"/>
  <c r="M32" i="3"/>
  <c r="AP29" i="3"/>
  <c r="W31" i="3"/>
  <c r="AV98" i="3"/>
  <c r="M99" i="3"/>
  <c r="AH29" i="3"/>
  <c r="AI29" i="3" s="1"/>
  <c r="AR29" i="3"/>
  <c r="AG30" i="3"/>
  <c r="Y31" i="3"/>
  <c r="W32" i="3"/>
  <c r="AG31" i="3"/>
  <c r="Y98" i="3"/>
  <c r="AQ30" i="3"/>
  <c r="AA97" i="9"/>
  <c r="AG98" i="3"/>
  <c r="Y99" i="3"/>
  <c r="M99" i="4"/>
  <c r="AQ32" i="4"/>
  <c r="Y30" i="4"/>
  <c r="O32" i="4"/>
  <c r="AV99" i="4"/>
  <c r="Y99" i="4"/>
  <c r="AG99" i="4"/>
  <c r="AS98" i="4"/>
  <c r="AI99" i="4"/>
  <c r="AG31" i="1"/>
  <c r="AI98" i="1"/>
  <c r="AG99" i="1"/>
  <c r="L29" i="1"/>
  <c r="AT32" i="1"/>
  <c r="AX32" i="1" s="1"/>
  <c r="AG32" i="1"/>
  <c r="AV32" i="1"/>
  <c r="AS98" i="1"/>
  <c r="AQ99" i="1"/>
  <c r="N29" i="1"/>
  <c r="AI32" i="1"/>
  <c r="M98" i="1"/>
  <c r="AR97" i="1"/>
  <c r="O30" i="1"/>
  <c r="AT30" i="1"/>
  <c r="AW30" i="1" s="1"/>
  <c r="X97" i="1"/>
  <c r="AV98" i="1"/>
  <c r="M99" i="1"/>
  <c r="AV30" i="1"/>
  <c r="V97" i="1"/>
  <c r="AQ31" i="1"/>
  <c r="AN97" i="9"/>
  <c r="O31" i="1"/>
  <c r="Y30" i="1"/>
  <c r="AI30" i="1"/>
  <c r="AV31" i="1"/>
  <c r="Y99" i="1"/>
  <c r="AV30" i="7"/>
  <c r="AW30" i="7" s="1"/>
  <c r="AI31" i="7"/>
  <c r="Y32" i="7"/>
  <c r="C24" i="7"/>
  <c r="AG98" i="7"/>
  <c r="W99" i="7"/>
  <c r="O30" i="7"/>
  <c r="AG32" i="7"/>
  <c r="W30" i="7"/>
  <c r="M31" i="7"/>
  <c r="AG99" i="7"/>
  <c r="AQ32" i="7"/>
  <c r="AG30" i="7"/>
  <c r="AQ99" i="7"/>
  <c r="M32" i="7"/>
  <c r="M99" i="7"/>
  <c r="AQ30" i="7"/>
  <c r="AG31" i="7"/>
  <c r="W32" i="7"/>
  <c r="Y98" i="7"/>
  <c r="AG30" i="6"/>
  <c r="Y31" i="6"/>
  <c r="W32" i="6"/>
  <c r="AQ98" i="6"/>
  <c r="AI99" i="6"/>
  <c r="AI30" i="6"/>
  <c r="AG31" i="6"/>
  <c r="Y32" i="6"/>
  <c r="AQ99" i="6"/>
  <c r="AQ30" i="6"/>
  <c r="AG32" i="6"/>
  <c r="AF97" i="6"/>
  <c r="AG97" i="6" s="1"/>
  <c r="AQ31" i="6"/>
  <c r="AH97" i="6"/>
  <c r="AV98" i="6"/>
  <c r="M99" i="6"/>
  <c r="AS31" i="6"/>
  <c r="AQ32" i="6"/>
  <c r="W98" i="6"/>
  <c r="Y98" i="6"/>
  <c r="W99" i="6"/>
  <c r="V29" i="6"/>
  <c r="Y29" i="6" s="1"/>
  <c r="W30" i="6"/>
  <c r="M32" i="6"/>
  <c r="AG98" i="6"/>
  <c r="U97" i="9"/>
  <c r="K29" i="9"/>
  <c r="AA29" i="9"/>
  <c r="AM29" i="9"/>
  <c r="AI29" i="5"/>
  <c r="G97" i="9"/>
  <c r="AT99" i="4"/>
  <c r="AU99" i="4" s="1"/>
  <c r="K97" i="9"/>
  <c r="AE97" i="9"/>
  <c r="AT98" i="4"/>
  <c r="AU98" i="4" s="1"/>
  <c r="O99" i="4"/>
  <c r="AS99" i="4"/>
  <c r="AV98" i="4"/>
  <c r="AV97" i="4" s="1"/>
  <c r="AQ99" i="4"/>
  <c r="O98" i="4"/>
  <c r="S97" i="9"/>
  <c r="AI30" i="4"/>
  <c r="AG31" i="4"/>
  <c r="Y32" i="4"/>
  <c r="Q29" i="9"/>
  <c r="AQ30" i="4"/>
  <c r="AG32" i="4"/>
  <c r="AN29" i="9"/>
  <c r="AQ31" i="4"/>
  <c r="O30" i="4"/>
  <c r="M31" i="4"/>
  <c r="AS32" i="4"/>
  <c r="W30" i="4"/>
  <c r="AV31" i="4"/>
  <c r="M32" i="4"/>
  <c r="D29" i="9"/>
  <c r="W31" i="4"/>
  <c r="D24" i="4"/>
  <c r="AG30" i="4"/>
  <c r="Y31" i="4"/>
  <c r="W32" i="4"/>
  <c r="O97" i="14"/>
  <c r="AQ97" i="14"/>
  <c r="O98" i="14"/>
  <c r="Y97" i="14"/>
  <c r="AT99" i="14"/>
  <c r="AU99" i="14" s="1"/>
  <c r="H99" i="5"/>
  <c r="L99" i="5" s="1"/>
  <c r="M99" i="5" s="1"/>
  <c r="AT98" i="14"/>
  <c r="AV99" i="14"/>
  <c r="W97" i="13"/>
  <c r="O98" i="13"/>
  <c r="AQ97" i="13"/>
  <c r="AT99" i="13"/>
  <c r="AU99" i="13" s="1"/>
  <c r="Z99" i="5"/>
  <c r="AT98" i="13"/>
  <c r="AV99" i="13"/>
  <c r="M97" i="12"/>
  <c r="AG97" i="12"/>
  <c r="AQ97" i="12"/>
  <c r="O98" i="12"/>
  <c r="AT99" i="12"/>
  <c r="AU99" i="12" s="1"/>
  <c r="AT98" i="12"/>
  <c r="AV99" i="12"/>
  <c r="O98" i="11"/>
  <c r="AS97" i="11"/>
  <c r="AD97" i="9"/>
  <c r="AT99" i="11"/>
  <c r="AU99" i="11" s="1"/>
  <c r="AT98" i="11"/>
  <c r="AV99" i="11"/>
  <c r="AI97" i="10"/>
  <c r="V98" i="5"/>
  <c r="Y98" i="5" s="1"/>
  <c r="O98" i="10"/>
  <c r="V99" i="5"/>
  <c r="W99" i="5" s="1"/>
  <c r="AT99" i="10"/>
  <c r="AU99" i="10" s="1"/>
  <c r="AT98" i="10"/>
  <c r="AV99" i="10"/>
  <c r="AK97" i="9"/>
  <c r="O98" i="8"/>
  <c r="W97" i="8"/>
  <c r="AG97" i="8"/>
  <c r="AQ97" i="8"/>
  <c r="AT99" i="8"/>
  <c r="AU99" i="8" s="1"/>
  <c r="AT98" i="8"/>
  <c r="AV99" i="8"/>
  <c r="W97" i="7"/>
  <c r="AG97" i="7"/>
  <c r="AQ97" i="7"/>
  <c r="O98" i="7"/>
  <c r="AT99" i="7"/>
  <c r="AU99" i="7" s="1"/>
  <c r="T97" i="9"/>
  <c r="AT98" i="7"/>
  <c r="AV99" i="7"/>
  <c r="O98" i="6"/>
  <c r="AT99" i="6"/>
  <c r="AU99" i="6" s="1"/>
  <c r="E99" i="9"/>
  <c r="AT98" i="6"/>
  <c r="AV99" i="6"/>
  <c r="AJ97" i="9"/>
  <c r="D97" i="9"/>
  <c r="X98" i="9"/>
  <c r="AH98" i="9"/>
  <c r="P97" i="9"/>
  <c r="AV97" i="3"/>
  <c r="AP98" i="9"/>
  <c r="O98" i="3"/>
  <c r="N98" i="9"/>
  <c r="N99" i="9"/>
  <c r="AT99" i="3"/>
  <c r="AU99" i="3" s="1"/>
  <c r="C97" i="9"/>
  <c r="V98" i="9"/>
  <c r="J97" i="9"/>
  <c r="AL97" i="9"/>
  <c r="AQ97" i="3"/>
  <c r="AT98" i="3"/>
  <c r="AV99" i="3"/>
  <c r="AI97" i="3"/>
  <c r="AS97" i="3"/>
  <c r="X99" i="9"/>
  <c r="AH99" i="9"/>
  <c r="O97" i="4"/>
  <c r="AQ97" i="4"/>
  <c r="F97" i="9"/>
  <c r="W98" i="4"/>
  <c r="AQ98" i="4"/>
  <c r="AP99" i="9"/>
  <c r="M98" i="4"/>
  <c r="Q97" i="9"/>
  <c r="I97" i="9"/>
  <c r="AC97" i="9"/>
  <c r="E98" i="9"/>
  <c r="M97" i="14"/>
  <c r="M97" i="13"/>
  <c r="M97" i="6"/>
  <c r="M97" i="3"/>
  <c r="M97" i="4"/>
  <c r="L97" i="1"/>
  <c r="O98" i="1"/>
  <c r="W98" i="1"/>
  <c r="AQ98" i="1"/>
  <c r="AS99" i="1"/>
  <c r="E97" i="1"/>
  <c r="AT99" i="1"/>
  <c r="AU99" i="1" s="1"/>
  <c r="AT98" i="1"/>
  <c r="AV99" i="1"/>
  <c r="AF97" i="1"/>
  <c r="M30" i="4"/>
  <c r="O31" i="4"/>
  <c r="AV30" i="4"/>
  <c r="AT32" i="4"/>
  <c r="AU32" i="4" s="1"/>
  <c r="AT31" i="4"/>
  <c r="AV32" i="4"/>
  <c r="M29" i="4"/>
  <c r="W29" i="4"/>
  <c r="AG29" i="4"/>
  <c r="AQ29" i="4"/>
  <c r="AQ29" i="3"/>
  <c r="M30" i="3"/>
  <c r="O31" i="3"/>
  <c r="AV30" i="3"/>
  <c r="AT32" i="3"/>
  <c r="AU32" i="3" s="1"/>
  <c r="AT31" i="3"/>
  <c r="AV32" i="3"/>
  <c r="AR30" i="5"/>
  <c r="AO30" i="9"/>
  <c r="AR30" i="9" s="1"/>
  <c r="AO32" i="9"/>
  <c r="AR32" i="9" s="1"/>
  <c r="AR32" i="5"/>
  <c r="AS32" i="5" s="1"/>
  <c r="AH30" i="9"/>
  <c r="AI29" i="6"/>
  <c r="AK29" i="9"/>
  <c r="M30" i="6"/>
  <c r="O31" i="6"/>
  <c r="AV30" i="6"/>
  <c r="AT32" i="6"/>
  <c r="AU32" i="6" s="1"/>
  <c r="AT31" i="6"/>
  <c r="AV32" i="6"/>
  <c r="E29" i="6"/>
  <c r="AG29" i="6" s="1"/>
  <c r="AX30" i="7"/>
  <c r="AU30" i="7"/>
  <c r="O29" i="7"/>
  <c r="AP30" i="9"/>
  <c r="L31" i="9"/>
  <c r="E32" i="9"/>
  <c r="M30" i="7"/>
  <c r="O31" i="7"/>
  <c r="AT32" i="7"/>
  <c r="AU32" i="7" s="1"/>
  <c r="AB29" i="9"/>
  <c r="AT31" i="7"/>
  <c r="AV32" i="7"/>
  <c r="X31" i="9"/>
  <c r="AH31" i="9"/>
  <c r="AX30" i="8"/>
  <c r="L30" i="9"/>
  <c r="N31" i="9"/>
  <c r="AP31" i="9"/>
  <c r="X32" i="9"/>
  <c r="AH32" i="9"/>
  <c r="M30" i="8"/>
  <c r="O31" i="8"/>
  <c r="L32" i="9"/>
  <c r="AP32" i="9"/>
  <c r="AT32" i="8"/>
  <c r="AU32" i="8" s="1"/>
  <c r="E31" i="9"/>
  <c r="V31" i="9"/>
  <c r="AF31" i="9"/>
  <c r="N32" i="9"/>
  <c r="AT31" i="8"/>
  <c r="AV32" i="8"/>
  <c r="M29" i="8"/>
  <c r="W29" i="8"/>
  <c r="V32" i="9"/>
  <c r="AF32" i="9"/>
  <c r="AX30" i="10"/>
  <c r="AU30" i="10"/>
  <c r="AW30" i="10"/>
  <c r="AX31" i="10"/>
  <c r="M30" i="10"/>
  <c r="O31" i="10"/>
  <c r="AT32" i="10"/>
  <c r="AU32" i="10" s="1"/>
  <c r="AU30" i="11"/>
  <c r="N29" i="11"/>
  <c r="O29" i="11" s="1"/>
  <c r="X29" i="11"/>
  <c r="Y29" i="11" s="1"/>
  <c r="AH29" i="11"/>
  <c r="AI29" i="11" s="1"/>
  <c r="AR29" i="11"/>
  <c r="M30" i="11"/>
  <c r="O31" i="11"/>
  <c r="AV30" i="11"/>
  <c r="AT32" i="11"/>
  <c r="AU32" i="11" s="1"/>
  <c r="AT31" i="11"/>
  <c r="AV32" i="11"/>
  <c r="W29" i="11"/>
  <c r="AG29" i="11"/>
  <c r="AX30" i="12"/>
  <c r="AU30" i="12"/>
  <c r="M30" i="12"/>
  <c r="O31" i="12"/>
  <c r="W29" i="12"/>
  <c r="AV30" i="12"/>
  <c r="AQ29" i="12"/>
  <c r="AI30" i="12"/>
  <c r="AR29" i="12"/>
  <c r="AS29" i="12" s="1"/>
  <c r="AT32" i="12"/>
  <c r="AU32" i="12" s="1"/>
  <c r="AT31" i="12"/>
  <c r="AV32" i="12"/>
  <c r="L29" i="13"/>
  <c r="M29" i="13" s="1"/>
  <c r="V29" i="13"/>
  <c r="W29" i="13" s="1"/>
  <c r="AF29" i="13"/>
  <c r="AG29" i="13" s="1"/>
  <c r="AP29" i="13"/>
  <c r="AQ29" i="13" s="1"/>
  <c r="M30" i="13"/>
  <c r="O31" i="13"/>
  <c r="AT32" i="13"/>
  <c r="AU32" i="13" s="1"/>
  <c r="AT31" i="13"/>
  <c r="AV32" i="13"/>
  <c r="AX30" i="14"/>
  <c r="AS30" i="14"/>
  <c r="AQ32" i="14"/>
  <c r="AS31" i="14"/>
  <c r="AT31" i="14"/>
  <c r="AS32" i="14"/>
  <c r="X29" i="14"/>
  <c r="M31" i="14"/>
  <c r="N29" i="14"/>
  <c r="AC29" i="9"/>
  <c r="AF30" i="9"/>
  <c r="AQ30" i="1"/>
  <c r="AS30" i="1"/>
  <c r="AQ32" i="1"/>
  <c r="AP29" i="1"/>
  <c r="AR29" i="1"/>
  <c r="AT31" i="1"/>
  <c r="AS32" i="1"/>
  <c r="AI31" i="1"/>
  <c r="AG30" i="1"/>
  <c r="X29" i="1"/>
  <c r="D114" i="9"/>
  <c r="C114" i="9"/>
  <c r="AH114" i="9"/>
  <c r="X114" i="9"/>
  <c r="E114" i="13"/>
  <c r="E114" i="12"/>
  <c r="E114" i="14"/>
  <c r="AR114" i="14"/>
  <c r="AH114" i="14"/>
  <c r="X114" i="14"/>
  <c r="N114" i="14"/>
  <c r="AR114" i="13"/>
  <c r="AH114" i="13"/>
  <c r="X114" i="13"/>
  <c r="N114" i="13"/>
  <c r="AR114" i="12"/>
  <c r="AH114" i="12"/>
  <c r="X114" i="12"/>
  <c r="N114" i="12"/>
  <c r="AR114" i="10"/>
  <c r="AH114" i="10"/>
  <c r="X114" i="10"/>
  <c r="N114" i="10"/>
  <c r="AR114" i="11"/>
  <c r="AH114" i="11"/>
  <c r="X114" i="11"/>
  <c r="E114" i="11"/>
  <c r="N114" i="11"/>
  <c r="AV114" i="11" s="1"/>
  <c r="D146" i="5"/>
  <c r="D145" i="5"/>
  <c r="D144" i="5"/>
  <c r="D138" i="5"/>
  <c r="D137" i="5"/>
  <c r="D136" i="5"/>
  <c r="D134" i="5"/>
  <c r="D133" i="5"/>
  <c r="D132" i="5"/>
  <c r="D130" i="5"/>
  <c r="D129" i="5" s="1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07" i="5"/>
  <c r="D83" i="5" s="1"/>
  <c r="D82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28" i="5"/>
  <c r="D27" i="5"/>
  <c r="D26" i="5"/>
  <c r="D25" i="5"/>
  <c r="C146" i="5"/>
  <c r="C145" i="5"/>
  <c r="C144" i="5"/>
  <c r="C138" i="5"/>
  <c r="C137" i="5"/>
  <c r="C136" i="5"/>
  <c r="C134" i="5"/>
  <c r="C133" i="5"/>
  <c r="C132" i="5"/>
  <c r="C130" i="5"/>
  <c r="C129" i="5" s="1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07" i="5"/>
  <c r="C83" i="5" s="1"/>
  <c r="C82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28" i="5"/>
  <c r="C27" i="5"/>
  <c r="C26" i="5"/>
  <c r="C25" i="5"/>
  <c r="E129" i="5"/>
  <c r="E114" i="5"/>
  <c r="E112" i="5"/>
  <c r="E111" i="5"/>
  <c r="E110" i="5"/>
  <c r="E109" i="5"/>
  <c r="E108" i="5"/>
  <c r="E106" i="5"/>
  <c r="E105" i="5"/>
  <c r="E104" i="5"/>
  <c r="E103" i="5"/>
  <c r="E102" i="5"/>
  <c r="E101" i="5"/>
  <c r="E100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K146" i="5"/>
  <c r="J146" i="5"/>
  <c r="I146" i="5"/>
  <c r="H146" i="5"/>
  <c r="G146" i="5"/>
  <c r="F146" i="5"/>
  <c r="K145" i="5"/>
  <c r="J145" i="5"/>
  <c r="I145" i="5"/>
  <c r="H145" i="5"/>
  <c r="G145" i="5"/>
  <c r="F145" i="5"/>
  <c r="K144" i="5"/>
  <c r="J144" i="5"/>
  <c r="I144" i="5"/>
  <c r="H144" i="5"/>
  <c r="G144" i="5"/>
  <c r="F144" i="5"/>
  <c r="K138" i="5"/>
  <c r="J138" i="5"/>
  <c r="I138" i="5"/>
  <c r="H138" i="5"/>
  <c r="G138" i="5"/>
  <c r="F138" i="5"/>
  <c r="K137" i="5"/>
  <c r="J137" i="5"/>
  <c r="I137" i="5"/>
  <c r="H137" i="5"/>
  <c r="G137" i="5"/>
  <c r="F137" i="5"/>
  <c r="K136" i="5"/>
  <c r="J136" i="5"/>
  <c r="I136" i="5"/>
  <c r="H136" i="5"/>
  <c r="G136" i="5"/>
  <c r="F136" i="5"/>
  <c r="K134" i="5"/>
  <c r="J134" i="5"/>
  <c r="I134" i="5"/>
  <c r="H134" i="5"/>
  <c r="G134" i="5"/>
  <c r="F134" i="5"/>
  <c r="K133" i="5"/>
  <c r="J133" i="5"/>
  <c r="I133" i="5"/>
  <c r="H133" i="5"/>
  <c r="G133" i="5"/>
  <c r="F133" i="5"/>
  <c r="K132" i="5"/>
  <c r="J132" i="5"/>
  <c r="I132" i="5"/>
  <c r="H132" i="5"/>
  <c r="G132" i="5"/>
  <c r="F132" i="5"/>
  <c r="K130" i="5"/>
  <c r="K129" i="5" s="1"/>
  <c r="J130" i="5"/>
  <c r="J129" i="5" s="1"/>
  <c r="I130" i="5"/>
  <c r="I129" i="5" s="1"/>
  <c r="H130" i="5"/>
  <c r="H129" i="5" s="1"/>
  <c r="G130" i="5"/>
  <c r="G129" i="5" s="1"/>
  <c r="F130" i="5"/>
  <c r="K128" i="5"/>
  <c r="J128" i="5"/>
  <c r="I128" i="5"/>
  <c r="H128" i="5"/>
  <c r="G128" i="5"/>
  <c r="F128" i="5"/>
  <c r="K127" i="5"/>
  <c r="J127" i="5"/>
  <c r="I127" i="5"/>
  <c r="H127" i="5"/>
  <c r="G127" i="5"/>
  <c r="F127" i="5"/>
  <c r="K126" i="5"/>
  <c r="J126" i="5"/>
  <c r="I126" i="5"/>
  <c r="H126" i="5"/>
  <c r="G126" i="5"/>
  <c r="F126" i="5"/>
  <c r="U125" i="5"/>
  <c r="T125" i="5"/>
  <c r="S125" i="5"/>
  <c r="R125" i="5"/>
  <c r="Q125" i="5"/>
  <c r="P125" i="5"/>
  <c r="U124" i="5"/>
  <c r="T124" i="5"/>
  <c r="S124" i="5"/>
  <c r="R124" i="5"/>
  <c r="Q124" i="5"/>
  <c r="P124" i="5"/>
  <c r="U123" i="5"/>
  <c r="T123" i="5"/>
  <c r="S123" i="5"/>
  <c r="R123" i="5"/>
  <c r="Q123" i="5"/>
  <c r="P123" i="5"/>
  <c r="U122" i="5"/>
  <c r="T122" i="5"/>
  <c r="S122" i="5"/>
  <c r="R122" i="5"/>
  <c r="Q122" i="5"/>
  <c r="P122" i="5"/>
  <c r="U121" i="5"/>
  <c r="T121" i="5"/>
  <c r="S121" i="5"/>
  <c r="R121" i="5"/>
  <c r="Q121" i="5"/>
  <c r="P121" i="5"/>
  <c r="U120" i="5"/>
  <c r="T120" i="5"/>
  <c r="S120" i="5"/>
  <c r="R120" i="5"/>
  <c r="Q120" i="5"/>
  <c r="P120" i="5"/>
  <c r="U119" i="5"/>
  <c r="T119" i="5"/>
  <c r="S119" i="5"/>
  <c r="R119" i="5"/>
  <c r="Q119" i="5"/>
  <c r="P119" i="5"/>
  <c r="U118" i="5"/>
  <c r="T118" i="5"/>
  <c r="S118" i="5"/>
  <c r="R118" i="5"/>
  <c r="Q118" i="5"/>
  <c r="P118" i="5"/>
  <c r="U117" i="5"/>
  <c r="T117" i="5"/>
  <c r="S117" i="5"/>
  <c r="R117" i="5"/>
  <c r="Q117" i="5"/>
  <c r="P117" i="5"/>
  <c r="U116" i="5"/>
  <c r="T116" i="5"/>
  <c r="S116" i="5"/>
  <c r="R116" i="5"/>
  <c r="Q116" i="5"/>
  <c r="P116" i="5"/>
  <c r="U115" i="5"/>
  <c r="T115" i="5"/>
  <c r="S115" i="5"/>
  <c r="R115" i="5"/>
  <c r="Q115" i="5"/>
  <c r="P115" i="5"/>
  <c r="U107" i="5"/>
  <c r="U83" i="5" s="1"/>
  <c r="T107" i="5"/>
  <c r="S107" i="5"/>
  <c r="S83" i="5" s="1"/>
  <c r="R107" i="5"/>
  <c r="Q107" i="5"/>
  <c r="Q83" i="5" s="1"/>
  <c r="P107" i="5"/>
  <c r="U82" i="5"/>
  <c r="T82" i="5"/>
  <c r="S82" i="5"/>
  <c r="R82" i="5"/>
  <c r="Q82" i="5"/>
  <c r="P82" i="5"/>
  <c r="U80" i="5"/>
  <c r="T80" i="5"/>
  <c r="S80" i="5"/>
  <c r="R80" i="5"/>
  <c r="Q80" i="5"/>
  <c r="P80" i="5"/>
  <c r="U79" i="5"/>
  <c r="T79" i="5"/>
  <c r="S79" i="5"/>
  <c r="R79" i="5"/>
  <c r="Q79" i="5"/>
  <c r="P79" i="5"/>
  <c r="U78" i="5"/>
  <c r="T78" i="5"/>
  <c r="S78" i="5"/>
  <c r="R78" i="5"/>
  <c r="Q78" i="5"/>
  <c r="P78" i="5"/>
  <c r="U77" i="5"/>
  <c r="T77" i="5"/>
  <c r="S77" i="5"/>
  <c r="R77" i="5"/>
  <c r="Q77" i="5"/>
  <c r="P77" i="5"/>
  <c r="U76" i="5"/>
  <c r="T76" i="5"/>
  <c r="S76" i="5"/>
  <c r="R76" i="5"/>
  <c r="Q76" i="5"/>
  <c r="P76" i="5"/>
  <c r="U75" i="5"/>
  <c r="T75" i="5"/>
  <c r="S75" i="5"/>
  <c r="R75" i="5"/>
  <c r="Q75" i="5"/>
  <c r="P75" i="5"/>
  <c r="U74" i="5"/>
  <c r="T74" i="5"/>
  <c r="S74" i="5"/>
  <c r="R74" i="5"/>
  <c r="Q74" i="5"/>
  <c r="P74" i="5"/>
  <c r="U73" i="5"/>
  <c r="T73" i="5"/>
  <c r="S73" i="5"/>
  <c r="R73" i="5"/>
  <c r="Q73" i="5"/>
  <c r="P73" i="5"/>
  <c r="U72" i="5"/>
  <c r="T72" i="5"/>
  <c r="S72" i="5"/>
  <c r="R72" i="5"/>
  <c r="Q72" i="5"/>
  <c r="P72" i="5"/>
  <c r="U71" i="5"/>
  <c r="T71" i="5"/>
  <c r="S71" i="5"/>
  <c r="R71" i="5"/>
  <c r="Q71" i="5"/>
  <c r="P71" i="5"/>
  <c r="U70" i="5"/>
  <c r="T70" i="5"/>
  <c r="S70" i="5"/>
  <c r="R70" i="5"/>
  <c r="Q70" i="5"/>
  <c r="P70" i="5"/>
  <c r="U69" i="5"/>
  <c r="T69" i="5"/>
  <c r="S69" i="5"/>
  <c r="R69" i="5"/>
  <c r="Q69" i="5"/>
  <c r="P69" i="5"/>
  <c r="U68" i="5"/>
  <c r="T68" i="5"/>
  <c r="S68" i="5"/>
  <c r="R68" i="5"/>
  <c r="Q68" i="5"/>
  <c r="P68" i="5"/>
  <c r="U67" i="5"/>
  <c r="T67" i="5"/>
  <c r="S67" i="5"/>
  <c r="R67" i="5"/>
  <c r="Q67" i="5"/>
  <c r="P67" i="5"/>
  <c r="U66" i="5"/>
  <c r="T66" i="5"/>
  <c r="S66" i="5"/>
  <c r="R66" i="5"/>
  <c r="Q66" i="5"/>
  <c r="P66" i="5"/>
  <c r="U65" i="5"/>
  <c r="T65" i="5"/>
  <c r="S65" i="5"/>
  <c r="R65" i="5"/>
  <c r="Q65" i="5"/>
  <c r="P65" i="5"/>
  <c r="U64" i="5"/>
  <c r="T64" i="5"/>
  <c r="S64" i="5"/>
  <c r="R64" i="5"/>
  <c r="Q64" i="5"/>
  <c r="P64" i="5"/>
  <c r="U63" i="5"/>
  <c r="T63" i="5"/>
  <c r="S63" i="5"/>
  <c r="R63" i="5"/>
  <c r="Q63" i="5"/>
  <c r="P63" i="5"/>
  <c r="U62" i="5"/>
  <c r="T62" i="5"/>
  <c r="S62" i="5"/>
  <c r="R62" i="5"/>
  <c r="Q62" i="5"/>
  <c r="P62" i="5"/>
  <c r="U61" i="5"/>
  <c r="T61" i="5"/>
  <c r="S61" i="5"/>
  <c r="R61" i="5"/>
  <c r="Q61" i="5"/>
  <c r="P61" i="5"/>
  <c r="U60" i="5"/>
  <c r="T60" i="5"/>
  <c r="S60" i="5"/>
  <c r="R60" i="5"/>
  <c r="Q60" i="5"/>
  <c r="P60" i="5"/>
  <c r="U59" i="5"/>
  <c r="T59" i="5"/>
  <c r="S59" i="5"/>
  <c r="R59" i="5"/>
  <c r="Q59" i="5"/>
  <c r="P59" i="5"/>
  <c r="U58" i="5"/>
  <c r="T58" i="5"/>
  <c r="S58" i="5"/>
  <c r="R58" i="5"/>
  <c r="Q58" i="5"/>
  <c r="P58" i="5"/>
  <c r="U57" i="5"/>
  <c r="T57" i="5"/>
  <c r="S57" i="5"/>
  <c r="R57" i="5"/>
  <c r="Q57" i="5"/>
  <c r="P57" i="5"/>
  <c r="U56" i="5"/>
  <c r="T56" i="5"/>
  <c r="S56" i="5"/>
  <c r="R56" i="5"/>
  <c r="Q56" i="5"/>
  <c r="P56" i="5"/>
  <c r="U55" i="5"/>
  <c r="T55" i="5"/>
  <c r="S55" i="5"/>
  <c r="R55" i="5"/>
  <c r="Q55" i="5"/>
  <c r="P55" i="5"/>
  <c r="U54" i="5"/>
  <c r="T54" i="5"/>
  <c r="S54" i="5"/>
  <c r="R54" i="5"/>
  <c r="Q54" i="5"/>
  <c r="P54" i="5"/>
  <c r="U53" i="5"/>
  <c r="T53" i="5"/>
  <c r="S53" i="5"/>
  <c r="R53" i="5"/>
  <c r="Q53" i="5"/>
  <c r="P53" i="5"/>
  <c r="U52" i="5"/>
  <c r="T52" i="5"/>
  <c r="S52" i="5"/>
  <c r="R52" i="5"/>
  <c r="Q52" i="5"/>
  <c r="P52" i="5"/>
  <c r="U51" i="5"/>
  <c r="T51" i="5"/>
  <c r="S51" i="5"/>
  <c r="R51" i="5"/>
  <c r="Q51" i="5"/>
  <c r="P51" i="5"/>
  <c r="U50" i="5"/>
  <c r="T50" i="5"/>
  <c r="S50" i="5"/>
  <c r="R50" i="5"/>
  <c r="Q50" i="5"/>
  <c r="P50" i="5"/>
  <c r="U49" i="5"/>
  <c r="T49" i="5"/>
  <c r="S49" i="5"/>
  <c r="R49" i="5"/>
  <c r="Q49" i="5"/>
  <c r="P49" i="5"/>
  <c r="U48" i="5"/>
  <c r="T48" i="5"/>
  <c r="S48" i="5"/>
  <c r="R48" i="5"/>
  <c r="Q48" i="5"/>
  <c r="P48" i="5"/>
  <c r="U46" i="5"/>
  <c r="T46" i="5"/>
  <c r="S46" i="5"/>
  <c r="R46" i="5"/>
  <c r="Q46" i="5"/>
  <c r="P46" i="5"/>
  <c r="U45" i="5"/>
  <c r="T45" i="5"/>
  <c r="S45" i="5"/>
  <c r="R45" i="5"/>
  <c r="Q45" i="5"/>
  <c r="P45" i="5"/>
  <c r="U44" i="5"/>
  <c r="T44" i="5"/>
  <c r="S44" i="5"/>
  <c r="R44" i="5"/>
  <c r="Q44" i="5"/>
  <c r="P44" i="5"/>
  <c r="U43" i="5"/>
  <c r="T43" i="5"/>
  <c r="S43" i="5"/>
  <c r="R43" i="5"/>
  <c r="Q43" i="5"/>
  <c r="P43" i="5"/>
  <c r="U42" i="5"/>
  <c r="T42" i="5"/>
  <c r="S42" i="5"/>
  <c r="R42" i="5"/>
  <c r="Q42" i="5"/>
  <c r="P42" i="5"/>
  <c r="U41" i="5"/>
  <c r="T41" i="5"/>
  <c r="S41" i="5"/>
  <c r="R41" i="5"/>
  <c r="Q41" i="5"/>
  <c r="P41" i="5"/>
  <c r="U40" i="5"/>
  <c r="T40" i="5"/>
  <c r="S40" i="5"/>
  <c r="R40" i="5"/>
  <c r="Q40" i="5"/>
  <c r="P40" i="5"/>
  <c r="U39" i="5"/>
  <c r="T39" i="5"/>
  <c r="S39" i="5"/>
  <c r="R39" i="5"/>
  <c r="Q39" i="5"/>
  <c r="P39" i="5"/>
  <c r="U38" i="5"/>
  <c r="T38" i="5"/>
  <c r="S38" i="5"/>
  <c r="R38" i="5"/>
  <c r="Q38" i="5"/>
  <c r="P38" i="5"/>
  <c r="U37" i="5"/>
  <c r="T37" i="5"/>
  <c r="S37" i="5"/>
  <c r="R37" i="5"/>
  <c r="Q37" i="5"/>
  <c r="P37" i="5"/>
  <c r="U36" i="5"/>
  <c r="T36" i="5"/>
  <c r="S36" i="5"/>
  <c r="R36" i="5"/>
  <c r="Q36" i="5"/>
  <c r="P36" i="5"/>
  <c r="U35" i="5"/>
  <c r="T35" i="5"/>
  <c r="S35" i="5"/>
  <c r="R35" i="5"/>
  <c r="Q35" i="5"/>
  <c r="P35" i="5"/>
  <c r="U34" i="5"/>
  <c r="T34" i="5"/>
  <c r="S34" i="5"/>
  <c r="R34" i="5"/>
  <c r="Q34" i="5"/>
  <c r="P34" i="5"/>
  <c r="U33" i="5"/>
  <c r="T33" i="5"/>
  <c r="S33" i="5"/>
  <c r="R33" i="5"/>
  <c r="Q33" i="5"/>
  <c r="P33" i="5"/>
  <c r="U28" i="5"/>
  <c r="T28" i="5"/>
  <c r="S28" i="5"/>
  <c r="R28" i="5"/>
  <c r="Q28" i="5"/>
  <c r="P28" i="5"/>
  <c r="U27" i="5"/>
  <c r="T27" i="5"/>
  <c r="S27" i="5"/>
  <c r="R27" i="5"/>
  <c r="Q27" i="5"/>
  <c r="P27" i="5"/>
  <c r="U26" i="5"/>
  <c r="T26" i="5"/>
  <c r="S26" i="5"/>
  <c r="R26" i="5"/>
  <c r="Q26" i="5"/>
  <c r="P26" i="5"/>
  <c r="K125" i="5"/>
  <c r="J125" i="5"/>
  <c r="I125" i="5"/>
  <c r="H125" i="5"/>
  <c r="G125" i="5"/>
  <c r="F125" i="5"/>
  <c r="K124" i="5"/>
  <c r="J124" i="5"/>
  <c r="I124" i="5"/>
  <c r="H124" i="5"/>
  <c r="G124" i="5"/>
  <c r="F124" i="5"/>
  <c r="K123" i="5"/>
  <c r="J123" i="5"/>
  <c r="I123" i="5"/>
  <c r="H123" i="5"/>
  <c r="G123" i="5"/>
  <c r="F123" i="5"/>
  <c r="K122" i="5"/>
  <c r="J122" i="5"/>
  <c r="I122" i="5"/>
  <c r="H122" i="5"/>
  <c r="G122" i="5"/>
  <c r="F122" i="5"/>
  <c r="K121" i="5"/>
  <c r="J121" i="5"/>
  <c r="I121" i="5"/>
  <c r="H121" i="5"/>
  <c r="G121" i="5"/>
  <c r="F121" i="5"/>
  <c r="K120" i="5"/>
  <c r="J120" i="5"/>
  <c r="I120" i="5"/>
  <c r="H120" i="5"/>
  <c r="G120" i="5"/>
  <c r="F120" i="5"/>
  <c r="K119" i="5"/>
  <c r="J119" i="5"/>
  <c r="I119" i="5"/>
  <c r="H119" i="5"/>
  <c r="G119" i="5"/>
  <c r="F119" i="5"/>
  <c r="K118" i="5"/>
  <c r="J118" i="5"/>
  <c r="I118" i="5"/>
  <c r="H118" i="5"/>
  <c r="G118" i="5"/>
  <c r="F118" i="5"/>
  <c r="K117" i="5"/>
  <c r="J117" i="5"/>
  <c r="I117" i="5"/>
  <c r="H117" i="5"/>
  <c r="G117" i="5"/>
  <c r="F117" i="5"/>
  <c r="K116" i="5"/>
  <c r="J116" i="5"/>
  <c r="I116" i="5"/>
  <c r="H116" i="5"/>
  <c r="G116" i="5"/>
  <c r="F116" i="5"/>
  <c r="K115" i="5"/>
  <c r="J115" i="5"/>
  <c r="I115" i="5"/>
  <c r="H115" i="5"/>
  <c r="G115" i="5"/>
  <c r="F115" i="5"/>
  <c r="K107" i="5"/>
  <c r="K83" i="5" s="1"/>
  <c r="J107" i="5"/>
  <c r="I107" i="5"/>
  <c r="I83" i="5" s="1"/>
  <c r="H107" i="5"/>
  <c r="G107" i="5"/>
  <c r="G83" i="5" s="1"/>
  <c r="F107" i="5"/>
  <c r="K82" i="5"/>
  <c r="J82" i="5"/>
  <c r="I82" i="5"/>
  <c r="H82" i="5"/>
  <c r="G82" i="5"/>
  <c r="F82" i="5"/>
  <c r="K80" i="5"/>
  <c r="J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K77" i="5"/>
  <c r="J77" i="5"/>
  <c r="I77" i="5"/>
  <c r="H77" i="5"/>
  <c r="G77" i="5"/>
  <c r="F77" i="5"/>
  <c r="K76" i="5"/>
  <c r="J76" i="5"/>
  <c r="I76" i="5"/>
  <c r="H76" i="5"/>
  <c r="G76" i="5"/>
  <c r="F76" i="5"/>
  <c r="K75" i="5"/>
  <c r="J75" i="5"/>
  <c r="I75" i="5"/>
  <c r="H75" i="5"/>
  <c r="G75" i="5"/>
  <c r="F75" i="5"/>
  <c r="K74" i="5"/>
  <c r="J74" i="5"/>
  <c r="I74" i="5"/>
  <c r="H74" i="5"/>
  <c r="G74" i="5"/>
  <c r="F74" i="5"/>
  <c r="K73" i="5"/>
  <c r="J73" i="5"/>
  <c r="I73" i="5"/>
  <c r="H73" i="5"/>
  <c r="G73" i="5"/>
  <c r="F73" i="5"/>
  <c r="K72" i="5"/>
  <c r="J72" i="5"/>
  <c r="I72" i="5"/>
  <c r="H72" i="5"/>
  <c r="G72" i="5"/>
  <c r="F72" i="5"/>
  <c r="K71" i="5"/>
  <c r="J71" i="5"/>
  <c r="I71" i="5"/>
  <c r="H71" i="5"/>
  <c r="G71" i="5"/>
  <c r="F71" i="5"/>
  <c r="K70" i="5"/>
  <c r="J70" i="5"/>
  <c r="I70" i="5"/>
  <c r="H70" i="5"/>
  <c r="G70" i="5"/>
  <c r="F70" i="5"/>
  <c r="K69" i="5"/>
  <c r="J69" i="5"/>
  <c r="I69" i="5"/>
  <c r="H69" i="5"/>
  <c r="G69" i="5"/>
  <c r="F69" i="5"/>
  <c r="K68" i="5"/>
  <c r="J68" i="5"/>
  <c r="I68" i="5"/>
  <c r="H68" i="5"/>
  <c r="G68" i="5"/>
  <c r="F68" i="5"/>
  <c r="K67" i="5"/>
  <c r="J67" i="5"/>
  <c r="I67" i="5"/>
  <c r="H67" i="5"/>
  <c r="G67" i="5"/>
  <c r="F67" i="5"/>
  <c r="K66" i="5"/>
  <c r="J66" i="5"/>
  <c r="I66" i="5"/>
  <c r="H66" i="5"/>
  <c r="G66" i="5"/>
  <c r="F66" i="5"/>
  <c r="K65" i="5"/>
  <c r="J65" i="5"/>
  <c r="I65" i="5"/>
  <c r="H65" i="5"/>
  <c r="G65" i="5"/>
  <c r="F65" i="5"/>
  <c r="K64" i="5"/>
  <c r="J64" i="5"/>
  <c r="I64" i="5"/>
  <c r="H64" i="5"/>
  <c r="G64" i="5"/>
  <c r="F64" i="5"/>
  <c r="K63" i="5"/>
  <c r="J63" i="5"/>
  <c r="I63" i="5"/>
  <c r="H63" i="5"/>
  <c r="G63" i="5"/>
  <c r="F63" i="5"/>
  <c r="K62" i="5"/>
  <c r="J62" i="5"/>
  <c r="I62" i="5"/>
  <c r="H62" i="5"/>
  <c r="G62" i="5"/>
  <c r="F62" i="5"/>
  <c r="K61" i="5"/>
  <c r="J61" i="5"/>
  <c r="I61" i="5"/>
  <c r="H61" i="5"/>
  <c r="G61" i="5"/>
  <c r="F61" i="5"/>
  <c r="K60" i="5"/>
  <c r="J60" i="5"/>
  <c r="I60" i="5"/>
  <c r="H60" i="5"/>
  <c r="G60" i="5"/>
  <c r="F60" i="5"/>
  <c r="K59" i="5"/>
  <c r="J59" i="5"/>
  <c r="I59" i="5"/>
  <c r="H59" i="5"/>
  <c r="G59" i="5"/>
  <c r="F59" i="5"/>
  <c r="K58" i="5"/>
  <c r="J58" i="5"/>
  <c r="I58" i="5"/>
  <c r="H58" i="5"/>
  <c r="G58" i="5"/>
  <c r="F58" i="5"/>
  <c r="K57" i="5"/>
  <c r="J57" i="5"/>
  <c r="I57" i="5"/>
  <c r="H57" i="5"/>
  <c r="G57" i="5"/>
  <c r="F57" i="5"/>
  <c r="K56" i="5"/>
  <c r="J56" i="5"/>
  <c r="I56" i="5"/>
  <c r="H56" i="5"/>
  <c r="G56" i="5"/>
  <c r="F56" i="5"/>
  <c r="K55" i="5"/>
  <c r="J55" i="5"/>
  <c r="I55" i="5"/>
  <c r="H55" i="5"/>
  <c r="G55" i="5"/>
  <c r="F55" i="5"/>
  <c r="K54" i="5"/>
  <c r="J54" i="5"/>
  <c r="I54" i="5"/>
  <c r="H54" i="5"/>
  <c r="G54" i="5"/>
  <c r="F54" i="5"/>
  <c r="K53" i="5"/>
  <c r="J53" i="5"/>
  <c r="I53" i="5"/>
  <c r="H53" i="5"/>
  <c r="G53" i="5"/>
  <c r="F53" i="5"/>
  <c r="K52" i="5"/>
  <c r="J52" i="5"/>
  <c r="I52" i="5"/>
  <c r="H52" i="5"/>
  <c r="G52" i="5"/>
  <c r="F52" i="5"/>
  <c r="K51" i="5"/>
  <c r="J51" i="5"/>
  <c r="I51" i="5"/>
  <c r="H51" i="5"/>
  <c r="G51" i="5"/>
  <c r="F51" i="5"/>
  <c r="K50" i="5"/>
  <c r="J50" i="5"/>
  <c r="I50" i="5"/>
  <c r="H50" i="5"/>
  <c r="G50" i="5"/>
  <c r="F50" i="5"/>
  <c r="K49" i="5"/>
  <c r="J49" i="5"/>
  <c r="I49" i="5"/>
  <c r="H49" i="5"/>
  <c r="G49" i="5"/>
  <c r="F49" i="5"/>
  <c r="K48" i="5"/>
  <c r="J48" i="5"/>
  <c r="I48" i="5"/>
  <c r="H48" i="5"/>
  <c r="G48" i="5"/>
  <c r="F48" i="5"/>
  <c r="F26" i="5"/>
  <c r="G26" i="5"/>
  <c r="H26" i="5"/>
  <c r="I26" i="5"/>
  <c r="J26" i="5"/>
  <c r="K26" i="5"/>
  <c r="F27" i="5"/>
  <c r="G27" i="5"/>
  <c r="H27" i="5"/>
  <c r="I27" i="5"/>
  <c r="J27" i="5"/>
  <c r="K27" i="5"/>
  <c r="F28" i="5"/>
  <c r="G28" i="5"/>
  <c r="H28" i="5"/>
  <c r="I28" i="5"/>
  <c r="J28" i="5"/>
  <c r="K28" i="5"/>
  <c r="F33" i="5"/>
  <c r="G33" i="5"/>
  <c r="H33" i="5"/>
  <c r="I33" i="5"/>
  <c r="J33" i="5"/>
  <c r="K33" i="5"/>
  <c r="F34" i="5"/>
  <c r="G34" i="5"/>
  <c r="H34" i="5"/>
  <c r="I34" i="5"/>
  <c r="J34" i="5"/>
  <c r="K34" i="5"/>
  <c r="F35" i="5"/>
  <c r="G35" i="5"/>
  <c r="H35" i="5"/>
  <c r="I35" i="5"/>
  <c r="J35" i="5"/>
  <c r="K35" i="5"/>
  <c r="F36" i="5"/>
  <c r="G36" i="5"/>
  <c r="H36" i="5"/>
  <c r="I36" i="5"/>
  <c r="J36" i="5"/>
  <c r="K36" i="5"/>
  <c r="F37" i="5"/>
  <c r="G37" i="5"/>
  <c r="H37" i="5"/>
  <c r="I37" i="5"/>
  <c r="J37" i="5"/>
  <c r="K37" i="5"/>
  <c r="F38" i="5"/>
  <c r="G38" i="5"/>
  <c r="H38" i="5"/>
  <c r="I38" i="5"/>
  <c r="J38" i="5"/>
  <c r="K38" i="5"/>
  <c r="F39" i="5"/>
  <c r="G39" i="5"/>
  <c r="H39" i="5"/>
  <c r="I39" i="5"/>
  <c r="J39" i="5"/>
  <c r="K39" i="5"/>
  <c r="F40" i="5"/>
  <c r="G40" i="5"/>
  <c r="H40" i="5"/>
  <c r="I40" i="5"/>
  <c r="J40" i="5"/>
  <c r="K40" i="5"/>
  <c r="F41" i="5"/>
  <c r="G41" i="5"/>
  <c r="H41" i="5"/>
  <c r="I41" i="5"/>
  <c r="J41" i="5"/>
  <c r="K41" i="5"/>
  <c r="F42" i="5"/>
  <c r="G42" i="5"/>
  <c r="H42" i="5"/>
  <c r="I42" i="5"/>
  <c r="J42" i="5"/>
  <c r="K42" i="5"/>
  <c r="F43" i="5"/>
  <c r="G43" i="5"/>
  <c r="H43" i="5"/>
  <c r="I43" i="5"/>
  <c r="J43" i="5"/>
  <c r="K43" i="5"/>
  <c r="F44" i="5"/>
  <c r="G44" i="5"/>
  <c r="H44" i="5"/>
  <c r="I44" i="5"/>
  <c r="J44" i="5"/>
  <c r="K44" i="5"/>
  <c r="F45" i="5"/>
  <c r="G45" i="5"/>
  <c r="H45" i="5"/>
  <c r="I45" i="5"/>
  <c r="J45" i="5"/>
  <c r="K45" i="5"/>
  <c r="F46" i="5"/>
  <c r="G46" i="5"/>
  <c r="H46" i="5"/>
  <c r="I46" i="5"/>
  <c r="J46" i="5"/>
  <c r="K46" i="5"/>
  <c r="AO25" i="5"/>
  <c r="AN25" i="5"/>
  <c r="AN24" i="5" s="1"/>
  <c r="AN147" i="5" s="1"/>
  <c r="AM25" i="5"/>
  <c r="AM24" i="5" s="1"/>
  <c r="AL25" i="5"/>
  <c r="AL24" i="5" s="1"/>
  <c r="AL147" i="5" s="1"/>
  <c r="AK25" i="5"/>
  <c r="AK24" i="5" s="1"/>
  <c r="AJ25" i="5"/>
  <c r="AJ24" i="5" s="1"/>
  <c r="AJ147" i="5" s="1"/>
  <c r="AE25" i="5"/>
  <c r="AE24" i="5" s="1"/>
  <c r="AE147" i="5" s="1"/>
  <c r="AD25" i="5"/>
  <c r="AD24" i="5" s="1"/>
  <c r="AC25" i="5"/>
  <c r="AC24" i="5" s="1"/>
  <c r="AC147" i="5" s="1"/>
  <c r="AB25" i="5"/>
  <c r="AB24" i="5" s="1"/>
  <c r="AA25" i="5"/>
  <c r="AA24" i="5" s="1"/>
  <c r="AA147" i="5" s="1"/>
  <c r="Z25" i="5"/>
  <c r="Z24" i="5" s="1"/>
  <c r="Q25" i="5"/>
  <c r="R25" i="5"/>
  <c r="S25" i="5"/>
  <c r="T25" i="5"/>
  <c r="U25" i="5"/>
  <c r="P25" i="5"/>
  <c r="H25" i="5"/>
  <c r="I25" i="5"/>
  <c r="J25" i="5"/>
  <c r="K25" i="5"/>
  <c r="G25" i="5"/>
  <c r="F25" i="5"/>
  <c r="AR146" i="9"/>
  <c r="AR128" i="9"/>
  <c r="AR114" i="9"/>
  <c r="AR114" i="1"/>
  <c r="X114" i="1"/>
  <c r="N114" i="1"/>
  <c r="E114" i="1"/>
  <c r="AH114" i="1"/>
  <c r="E114" i="3"/>
  <c r="E114" i="10"/>
  <c r="AR146" i="6"/>
  <c r="AP146" i="6"/>
  <c r="AH146" i="6"/>
  <c r="AF146" i="6"/>
  <c r="X146" i="6"/>
  <c r="V146" i="6"/>
  <c r="N146" i="6"/>
  <c r="O146" i="6" s="1"/>
  <c r="L146" i="6"/>
  <c r="AR145" i="6"/>
  <c r="AP145" i="6"/>
  <c r="AH145" i="6"/>
  <c r="AI145" i="6" s="1"/>
  <c r="AF145" i="6"/>
  <c r="X145" i="6"/>
  <c r="V145" i="6"/>
  <c r="N145" i="6"/>
  <c r="L145" i="6"/>
  <c r="AR144" i="6"/>
  <c r="AP144" i="6"/>
  <c r="AH144" i="6"/>
  <c r="AF144" i="6"/>
  <c r="X144" i="6"/>
  <c r="V144" i="6"/>
  <c r="N144" i="6"/>
  <c r="L144" i="6"/>
  <c r="AR143" i="6"/>
  <c r="AO143" i="6"/>
  <c r="AN143" i="6"/>
  <c r="AM143" i="6"/>
  <c r="AL143" i="6"/>
  <c r="AK143" i="6"/>
  <c r="AJ143" i="6"/>
  <c r="AE143" i="6"/>
  <c r="AD143" i="6"/>
  <c r="AC143" i="6"/>
  <c r="AB143" i="6"/>
  <c r="AA143" i="6"/>
  <c r="Z143" i="6"/>
  <c r="U143" i="6"/>
  <c r="T143" i="6"/>
  <c r="S143" i="6"/>
  <c r="R143" i="6"/>
  <c r="Q143" i="6"/>
  <c r="P143" i="6"/>
  <c r="L143" i="6"/>
  <c r="AR138" i="6"/>
  <c r="AP138" i="6"/>
  <c r="AH138" i="6"/>
  <c r="AF138" i="6"/>
  <c r="X138" i="6"/>
  <c r="V138" i="6"/>
  <c r="N138" i="6"/>
  <c r="O138" i="6" s="1"/>
  <c r="L138" i="6"/>
  <c r="AR137" i="6"/>
  <c r="AP137" i="6"/>
  <c r="AH137" i="6"/>
  <c r="AF137" i="6"/>
  <c r="X137" i="6"/>
  <c r="V137" i="6"/>
  <c r="N137" i="6"/>
  <c r="L137" i="6"/>
  <c r="AR136" i="6"/>
  <c r="AP136" i="6"/>
  <c r="AP135" i="6" s="1"/>
  <c r="AH136" i="6"/>
  <c r="AF136" i="6"/>
  <c r="AF135" i="6" s="1"/>
  <c r="X136" i="6"/>
  <c r="V136" i="6"/>
  <c r="V135" i="6" s="1"/>
  <c r="N136" i="6"/>
  <c r="L136" i="6"/>
  <c r="L135" i="6" s="1"/>
  <c r="AR134" i="6"/>
  <c r="AP134" i="6"/>
  <c r="AH134" i="6"/>
  <c r="AF134" i="6"/>
  <c r="X134" i="6"/>
  <c r="V134" i="6"/>
  <c r="N134" i="6"/>
  <c r="L134" i="6"/>
  <c r="AR133" i="6"/>
  <c r="AP133" i="6"/>
  <c r="AS133" i="6" s="1"/>
  <c r="AH133" i="6"/>
  <c r="AF133" i="6"/>
  <c r="X133" i="6"/>
  <c r="V133" i="6"/>
  <c r="N133" i="6"/>
  <c r="L133" i="6"/>
  <c r="AR132" i="6"/>
  <c r="AP132" i="6"/>
  <c r="AH132" i="6"/>
  <c r="AF132" i="6"/>
  <c r="X132" i="6"/>
  <c r="V132" i="6"/>
  <c r="N132" i="6"/>
  <c r="L132" i="6"/>
  <c r="AO131" i="6"/>
  <c r="AN131" i="6"/>
  <c r="AM131" i="6"/>
  <c r="AL131" i="6"/>
  <c r="AK131" i="6"/>
  <c r="AJ131" i="6"/>
  <c r="AE131" i="6"/>
  <c r="AD131" i="6"/>
  <c r="AC131" i="6"/>
  <c r="AB131" i="6"/>
  <c r="AA131" i="6"/>
  <c r="Z131" i="6"/>
  <c r="U131" i="6"/>
  <c r="T131" i="6"/>
  <c r="S131" i="6"/>
  <c r="R131" i="6"/>
  <c r="Q131" i="6"/>
  <c r="P131" i="6"/>
  <c r="AR129" i="6"/>
  <c r="AH129" i="6"/>
  <c r="AP129" i="6"/>
  <c r="AO129" i="6"/>
  <c r="AN129" i="6"/>
  <c r="AM129" i="6"/>
  <c r="AL129" i="6"/>
  <c r="AK129" i="6"/>
  <c r="AJ129" i="6"/>
  <c r="AE129" i="6"/>
  <c r="AD129" i="6"/>
  <c r="AC129" i="6"/>
  <c r="AB129" i="6"/>
  <c r="AA129" i="6"/>
  <c r="Z129" i="6"/>
  <c r="X129" i="6"/>
  <c r="V129" i="6"/>
  <c r="U129" i="6"/>
  <c r="T129" i="6"/>
  <c r="S129" i="6"/>
  <c r="R129" i="6"/>
  <c r="Q129" i="6"/>
  <c r="P129" i="6"/>
  <c r="AR128" i="6"/>
  <c r="AP128" i="6"/>
  <c r="AH128" i="6"/>
  <c r="AF128" i="6"/>
  <c r="X128" i="6"/>
  <c r="V128" i="6"/>
  <c r="N128" i="6"/>
  <c r="L128" i="6"/>
  <c r="AR127" i="6"/>
  <c r="AP127" i="6"/>
  <c r="AH127" i="6"/>
  <c r="AF127" i="6"/>
  <c r="X127" i="6"/>
  <c r="V127" i="6"/>
  <c r="N127" i="6"/>
  <c r="L127" i="6"/>
  <c r="AR126" i="6"/>
  <c r="AP126" i="6"/>
  <c r="AH126" i="6"/>
  <c r="AF126" i="6"/>
  <c r="X126" i="6"/>
  <c r="V126" i="6"/>
  <c r="N126" i="6"/>
  <c r="L126" i="6"/>
  <c r="AR125" i="6"/>
  <c r="AP125" i="6"/>
  <c r="AH125" i="6"/>
  <c r="AF125" i="6"/>
  <c r="X125" i="6"/>
  <c r="V125" i="6"/>
  <c r="N125" i="6"/>
  <c r="L125" i="6"/>
  <c r="AR124" i="6"/>
  <c r="AP124" i="6"/>
  <c r="AH124" i="6"/>
  <c r="AF124" i="6"/>
  <c r="X124" i="6"/>
  <c r="V124" i="6"/>
  <c r="N124" i="6"/>
  <c r="L124" i="6"/>
  <c r="AR123" i="6"/>
  <c r="AP123" i="6"/>
  <c r="AH123" i="6"/>
  <c r="AF123" i="6"/>
  <c r="X123" i="6"/>
  <c r="V123" i="6"/>
  <c r="N123" i="6"/>
  <c r="L123" i="6"/>
  <c r="AR122" i="6"/>
  <c r="AP122" i="6"/>
  <c r="AH122" i="6"/>
  <c r="AF122" i="6"/>
  <c r="X122" i="6"/>
  <c r="V122" i="6"/>
  <c r="N122" i="6"/>
  <c r="L122" i="6"/>
  <c r="AR121" i="6"/>
  <c r="AP121" i="6"/>
  <c r="AH121" i="6"/>
  <c r="AF121" i="6"/>
  <c r="X121" i="6"/>
  <c r="V121" i="6"/>
  <c r="N121" i="6"/>
  <c r="L121" i="6"/>
  <c r="AR120" i="6"/>
  <c r="AP120" i="6"/>
  <c r="AH120" i="6"/>
  <c r="AF120" i="6"/>
  <c r="X120" i="6"/>
  <c r="V120" i="6"/>
  <c r="N120" i="6"/>
  <c r="L120" i="6"/>
  <c r="AR119" i="6"/>
  <c r="AP119" i="6"/>
  <c r="AH119" i="6"/>
  <c r="AF119" i="6"/>
  <c r="X119" i="6"/>
  <c r="V119" i="6"/>
  <c r="N119" i="6"/>
  <c r="L119" i="6"/>
  <c r="AR118" i="6"/>
  <c r="AP118" i="6"/>
  <c r="AH118" i="6"/>
  <c r="AF118" i="6"/>
  <c r="X118" i="6"/>
  <c r="V118" i="6"/>
  <c r="N118" i="6"/>
  <c r="L118" i="6"/>
  <c r="AR117" i="6"/>
  <c r="AP117" i="6"/>
  <c r="AH117" i="6"/>
  <c r="AF117" i="6"/>
  <c r="X117" i="6"/>
  <c r="V117" i="6"/>
  <c r="N117" i="6"/>
  <c r="L117" i="6"/>
  <c r="AR116" i="6"/>
  <c r="AP116" i="6"/>
  <c r="AH116" i="6"/>
  <c r="AF116" i="6"/>
  <c r="X116" i="6"/>
  <c r="V116" i="6"/>
  <c r="N116" i="6"/>
  <c r="L116" i="6"/>
  <c r="AR115" i="6"/>
  <c r="AP115" i="6"/>
  <c r="AH115" i="6"/>
  <c r="AF115" i="6"/>
  <c r="X115" i="6"/>
  <c r="V115" i="6"/>
  <c r="N115" i="6"/>
  <c r="L115" i="6"/>
  <c r="AP113" i="6"/>
  <c r="AO113" i="6"/>
  <c r="AN113" i="6"/>
  <c r="AM113" i="6"/>
  <c r="AL113" i="6"/>
  <c r="AK113" i="6"/>
  <c r="AJ113" i="6"/>
  <c r="AJ147" i="6" s="1"/>
  <c r="AE113" i="6"/>
  <c r="AD113" i="6"/>
  <c r="AC113" i="6"/>
  <c r="AB113" i="6"/>
  <c r="AA113" i="6"/>
  <c r="Z113" i="6"/>
  <c r="U113" i="6"/>
  <c r="T113" i="6"/>
  <c r="S113" i="6"/>
  <c r="R113" i="6"/>
  <c r="Q113" i="6"/>
  <c r="P113" i="6"/>
  <c r="AR112" i="6"/>
  <c r="AP112" i="6"/>
  <c r="AH112" i="6"/>
  <c r="AF112" i="6"/>
  <c r="X112" i="6"/>
  <c r="V112" i="6"/>
  <c r="N112" i="6"/>
  <c r="L112" i="6"/>
  <c r="AR111" i="6"/>
  <c r="AP111" i="6"/>
  <c r="AH111" i="6"/>
  <c r="AF111" i="6"/>
  <c r="X111" i="6"/>
  <c r="V111" i="6"/>
  <c r="N111" i="6"/>
  <c r="L111" i="6"/>
  <c r="AR110" i="6"/>
  <c r="AP110" i="6"/>
  <c r="AH110" i="6"/>
  <c r="AF110" i="6"/>
  <c r="X110" i="6"/>
  <c r="V110" i="6"/>
  <c r="N110" i="6"/>
  <c r="L110" i="6"/>
  <c r="AR109" i="6"/>
  <c r="AP109" i="6"/>
  <c r="AH109" i="6"/>
  <c r="AF109" i="6"/>
  <c r="X109" i="6"/>
  <c r="V109" i="6"/>
  <c r="N109" i="6"/>
  <c r="L109" i="6"/>
  <c r="AR108" i="6"/>
  <c r="AP108" i="6"/>
  <c r="AH108" i="6"/>
  <c r="AF108" i="6"/>
  <c r="X108" i="6"/>
  <c r="V108" i="6"/>
  <c r="N108" i="6"/>
  <c r="L108" i="6"/>
  <c r="AR107" i="6"/>
  <c r="AP107" i="6"/>
  <c r="AH107" i="6"/>
  <c r="AF107" i="6"/>
  <c r="X107" i="6"/>
  <c r="V107" i="6"/>
  <c r="N107" i="6"/>
  <c r="L107" i="6"/>
  <c r="O107" i="6" s="1"/>
  <c r="AR106" i="6"/>
  <c r="AP106" i="6"/>
  <c r="AH106" i="6"/>
  <c r="AF106" i="6"/>
  <c r="X106" i="6"/>
  <c r="V106" i="6"/>
  <c r="N106" i="6"/>
  <c r="L106" i="6"/>
  <c r="AR105" i="6"/>
  <c r="AP105" i="6"/>
  <c r="AH105" i="6"/>
  <c r="AF105" i="6"/>
  <c r="X105" i="6"/>
  <c r="V105" i="6"/>
  <c r="N105" i="6"/>
  <c r="L105" i="6"/>
  <c r="AR104" i="6"/>
  <c r="AP104" i="6"/>
  <c r="AH104" i="6"/>
  <c r="AF104" i="6"/>
  <c r="X104" i="6"/>
  <c r="V104" i="6"/>
  <c r="N104" i="6"/>
  <c r="L104" i="6"/>
  <c r="AR103" i="6"/>
  <c r="AP103" i="6"/>
  <c r="AH103" i="6"/>
  <c r="AF103" i="6"/>
  <c r="X103" i="6"/>
  <c r="V103" i="6"/>
  <c r="N103" i="6"/>
  <c r="L103" i="6"/>
  <c r="AR102" i="6"/>
  <c r="AP102" i="6"/>
  <c r="AH102" i="6"/>
  <c r="AF102" i="6"/>
  <c r="X102" i="6"/>
  <c r="V102" i="6"/>
  <c r="N102" i="6"/>
  <c r="L102" i="6"/>
  <c r="AR101" i="6"/>
  <c r="AP101" i="6"/>
  <c r="AH101" i="6"/>
  <c r="AF101" i="6"/>
  <c r="X101" i="6"/>
  <c r="V101" i="6"/>
  <c r="N101" i="6"/>
  <c r="L101" i="6"/>
  <c r="AR100" i="6"/>
  <c r="AP100" i="6"/>
  <c r="AH100" i="6"/>
  <c r="AF100" i="6"/>
  <c r="X100" i="6"/>
  <c r="V100" i="6"/>
  <c r="N100" i="6"/>
  <c r="L100" i="6"/>
  <c r="AR96" i="6"/>
  <c r="AP96" i="6"/>
  <c r="AH96" i="6"/>
  <c r="AF96" i="6"/>
  <c r="X96" i="6"/>
  <c r="V96" i="6"/>
  <c r="N96" i="6"/>
  <c r="L96" i="6"/>
  <c r="AR95" i="6"/>
  <c r="AP95" i="6"/>
  <c r="AH95" i="6"/>
  <c r="AF95" i="6"/>
  <c r="X95" i="6"/>
  <c r="V95" i="6"/>
  <c r="N95" i="6"/>
  <c r="L95" i="6"/>
  <c r="AR94" i="6"/>
  <c r="AP94" i="6"/>
  <c r="AH94" i="6"/>
  <c r="AF94" i="6"/>
  <c r="X94" i="6"/>
  <c r="V94" i="6"/>
  <c r="N94" i="6"/>
  <c r="L94" i="6"/>
  <c r="AR93" i="6"/>
  <c r="AP93" i="6"/>
  <c r="AH93" i="6"/>
  <c r="AF93" i="6"/>
  <c r="X93" i="6"/>
  <c r="V93" i="6"/>
  <c r="N93" i="6"/>
  <c r="L93" i="6"/>
  <c r="AR92" i="6"/>
  <c r="AP92" i="6"/>
  <c r="AH92" i="6"/>
  <c r="AF92" i="6"/>
  <c r="X92" i="6"/>
  <c r="V92" i="6"/>
  <c r="N92" i="6"/>
  <c r="L92" i="6"/>
  <c r="AR91" i="6"/>
  <c r="AP91" i="6"/>
  <c r="AH91" i="6"/>
  <c r="AF91" i="6"/>
  <c r="X91" i="6"/>
  <c r="V91" i="6"/>
  <c r="N91" i="6"/>
  <c r="L91" i="6"/>
  <c r="AR90" i="6"/>
  <c r="AP90" i="6"/>
  <c r="AH90" i="6"/>
  <c r="AF90" i="6"/>
  <c r="X90" i="6"/>
  <c r="V90" i="6"/>
  <c r="N90" i="6"/>
  <c r="L90" i="6"/>
  <c r="AR89" i="6"/>
  <c r="AP89" i="6"/>
  <c r="AH89" i="6"/>
  <c r="AF89" i="6"/>
  <c r="X89" i="6"/>
  <c r="V89" i="6"/>
  <c r="N89" i="6"/>
  <c r="L89" i="6"/>
  <c r="AR88" i="6"/>
  <c r="AP88" i="6"/>
  <c r="AH88" i="6"/>
  <c r="AF88" i="6"/>
  <c r="X88" i="6"/>
  <c r="V88" i="6"/>
  <c r="N88" i="6"/>
  <c r="L88" i="6"/>
  <c r="AR87" i="6"/>
  <c r="AP87" i="6"/>
  <c r="AH87" i="6"/>
  <c r="AF87" i="6"/>
  <c r="X87" i="6"/>
  <c r="V87" i="6"/>
  <c r="N87" i="6"/>
  <c r="L87" i="6"/>
  <c r="AR86" i="6"/>
  <c r="AP86" i="6"/>
  <c r="AH86" i="6"/>
  <c r="AF86" i="6"/>
  <c r="X86" i="6"/>
  <c r="V86" i="6"/>
  <c r="N86" i="6"/>
  <c r="L86" i="6"/>
  <c r="AR85" i="6"/>
  <c r="AP85" i="6"/>
  <c r="AH85" i="6"/>
  <c r="AF85" i="6"/>
  <c r="X85" i="6"/>
  <c r="V85" i="6"/>
  <c r="N85" i="6"/>
  <c r="L85" i="6"/>
  <c r="AR84" i="6"/>
  <c r="AP84" i="6"/>
  <c r="AH84" i="6"/>
  <c r="AF84" i="6"/>
  <c r="X84" i="6"/>
  <c r="V84" i="6"/>
  <c r="N84" i="6"/>
  <c r="L84" i="6"/>
  <c r="L83" i="6" s="1"/>
  <c r="AR82" i="6"/>
  <c r="AP82" i="6"/>
  <c r="AH82" i="6"/>
  <c r="AF82" i="6"/>
  <c r="X82" i="6"/>
  <c r="V82" i="6"/>
  <c r="N82" i="6"/>
  <c r="L82" i="6"/>
  <c r="AR80" i="6"/>
  <c r="AP80" i="6"/>
  <c r="AH80" i="6"/>
  <c r="AF80" i="6"/>
  <c r="X80" i="6"/>
  <c r="V80" i="6"/>
  <c r="N80" i="6"/>
  <c r="L80" i="6"/>
  <c r="AR79" i="6"/>
  <c r="AP79" i="6"/>
  <c r="AH79" i="6"/>
  <c r="AF79" i="6"/>
  <c r="X79" i="6"/>
  <c r="V79" i="6"/>
  <c r="N79" i="6"/>
  <c r="L79" i="6"/>
  <c r="O79" i="6" s="1"/>
  <c r="AR78" i="6"/>
  <c r="AP78" i="6"/>
  <c r="AH78" i="6"/>
  <c r="AF78" i="6"/>
  <c r="X78" i="6"/>
  <c r="V78" i="6"/>
  <c r="N78" i="6"/>
  <c r="L78" i="6"/>
  <c r="AR77" i="6"/>
  <c r="AP77" i="6"/>
  <c r="AH77" i="6"/>
  <c r="AF77" i="6"/>
  <c r="X77" i="6"/>
  <c r="V77" i="6"/>
  <c r="N77" i="6"/>
  <c r="L77" i="6"/>
  <c r="AR76" i="6"/>
  <c r="AP76" i="6"/>
  <c r="AH76" i="6"/>
  <c r="AF76" i="6"/>
  <c r="X76" i="6"/>
  <c r="V76" i="6"/>
  <c r="N76" i="6"/>
  <c r="L76" i="6"/>
  <c r="AR75" i="6"/>
  <c r="AP75" i="6"/>
  <c r="AH75" i="6"/>
  <c r="AF75" i="6"/>
  <c r="X75" i="6"/>
  <c r="V75" i="6"/>
  <c r="N75" i="6"/>
  <c r="L75" i="6"/>
  <c r="AR74" i="6"/>
  <c r="AP74" i="6"/>
  <c r="AH74" i="6"/>
  <c r="AF74" i="6"/>
  <c r="X74" i="6"/>
  <c r="V74" i="6"/>
  <c r="N74" i="6"/>
  <c r="L74" i="6"/>
  <c r="AR73" i="6"/>
  <c r="AP73" i="6"/>
  <c r="AH73" i="6"/>
  <c r="AF73" i="6"/>
  <c r="X73" i="6"/>
  <c r="V73" i="6"/>
  <c r="N73" i="6"/>
  <c r="L73" i="6"/>
  <c r="AR72" i="6"/>
  <c r="AP72" i="6"/>
  <c r="AH72" i="6"/>
  <c r="AF72" i="6"/>
  <c r="X72" i="6"/>
  <c r="V72" i="6"/>
  <c r="N72" i="6"/>
  <c r="L72" i="6"/>
  <c r="AR71" i="6"/>
  <c r="AP71" i="6"/>
  <c r="AH71" i="6"/>
  <c r="AF71" i="6"/>
  <c r="X71" i="6"/>
  <c r="V71" i="6"/>
  <c r="N71" i="6"/>
  <c r="L71" i="6"/>
  <c r="AR70" i="6"/>
  <c r="AP70" i="6"/>
  <c r="AH70" i="6"/>
  <c r="AF70" i="6"/>
  <c r="X70" i="6"/>
  <c r="V70" i="6"/>
  <c r="N70" i="6"/>
  <c r="L70" i="6"/>
  <c r="AR69" i="6"/>
  <c r="AP69" i="6"/>
  <c r="AH69" i="6"/>
  <c r="AF69" i="6"/>
  <c r="X69" i="6"/>
  <c r="V69" i="6"/>
  <c r="N69" i="6"/>
  <c r="L69" i="6"/>
  <c r="AR68" i="6"/>
  <c r="AP68" i="6"/>
  <c r="AH68" i="6"/>
  <c r="AF68" i="6"/>
  <c r="X68" i="6"/>
  <c r="V68" i="6"/>
  <c r="N68" i="6"/>
  <c r="L68" i="6"/>
  <c r="AR67" i="6"/>
  <c r="AP67" i="6"/>
  <c r="AH67" i="6"/>
  <c r="AF67" i="6"/>
  <c r="X67" i="6"/>
  <c r="V67" i="6"/>
  <c r="N67" i="6"/>
  <c r="L67" i="6"/>
  <c r="AR66" i="6"/>
  <c r="AP66" i="6"/>
  <c r="AH66" i="6"/>
  <c r="AF66" i="6"/>
  <c r="X66" i="6"/>
  <c r="V66" i="6"/>
  <c r="N66" i="6"/>
  <c r="L66" i="6"/>
  <c r="AR65" i="6"/>
  <c r="AP65" i="6"/>
  <c r="AH65" i="6"/>
  <c r="AF65" i="6"/>
  <c r="X65" i="6"/>
  <c r="V65" i="6"/>
  <c r="N65" i="6"/>
  <c r="L65" i="6"/>
  <c r="AR64" i="6"/>
  <c r="AP64" i="6"/>
  <c r="AH64" i="6"/>
  <c r="AF64" i="6"/>
  <c r="X64" i="6"/>
  <c r="V64" i="6"/>
  <c r="N64" i="6"/>
  <c r="L64" i="6"/>
  <c r="AR63" i="6"/>
  <c r="AP63" i="6"/>
  <c r="AH63" i="6"/>
  <c r="AF63" i="6"/>
  <c r="X63" i="6"/>
  <c r="V63" i="6"/>
  <c r="N63" i="6"/>
  <c r="L63" i="6"/>
  <c r="AR62" i="6"/>
  <c r="AP62" i="6"/>
  <c r="AH62" i="6"/>
  <c r="AF62" i="6"/>
  <c r="X62" i="6"/>
  <c r="V62" i="6"/>
  <c r="N62" i="6"/>
  <c r="L62" i="6"/>
  <c r="AR61" i="6"/>
  <c r="AP61" i="6"/>
  <c r="AH61" i="6"/>
  <c r="AF61" i="6"/>
  <c r="X61" i="6"/>
  <c r="V61" i="6"/>
  <c r="N61" i="6"/>
  <c r="L61" i="6"/>
  <c r="AR60" i="6"/>
  <c r="AP60" i="6"/>
  <c r="AH60" i="6"/>
  <c r="AF60" i="6"/>
  <c r="X60" i="6"/>
  <c r="V60" i="6"/>
  <c r="N60" i="6"/>
  <c r="L60" i="6"/>
  <c r="AR59" i="6"/>
  <c r="AP59" i="6"/>
  <c r="AH59" i="6"/>
  <c r="AF59" i="6"/>
  <c r="X59" i="6"/>
  <c r="V59" i="6"/>
  <c r="N59" i="6"/>
  <c r="L59" i="6"/>
  <c r="AR58" i="6"/>
  <c r="AP58" i="6"/>
  <c r="AH58" i="6"/>
  <c r="AF58" i="6"/>
  <c r="X58" i="6"/>
  <c r="V58" i="6"/>
  <c r="N58" i="6"/>
  <c r="L58" i="6"/>
  <c r="AR57" i="6"/>
  <c r="AP57" i="6"/>
  <c r="AH57" i="6"/>
  <c r="AF57" i="6"/>
  <c r="X57" i="6"/>
  <c r="V57" i="6"/>
  <c r="Y57" i="6" s="1"/>
  <c r="N57" i="6"/>
  <c r="L57" i="6"/>
  <c r="AR56" i="6"/>
  <c r="AP56" i="6"/>
  <c r="AH56" i="6"/>
  <c r="AF56" i="6"/>
  <c r="X56" i="6"/>
  <c r="V56" i="6"/>
  <c r="N56" i="6"/>
  <c r="L56" i="6"/>
  <c r="AR55" i="6"/>
  <c r="AP55" i="6"/>
  <c r="AH55" i="6"/>
  <c r="AF55" i="6"/>
  <c r="X55" i="6"/>
  <c r="V55" i="6"/>
  <c r="N55" i="6"/>
  <c r="L55" i="6"/>
  <c r="AR54" i="6"/>
  <c r="AP54" i="6"/>
  <c r="AH54" i="6"/>
  <c r="AF54" i="6"/>
  <c r="X54" i="6"/>
  <c r="V54" i="6"/>
  <c r="N54" i="6"/>
  <c r="L54" i="6"/>
  <c r="AR53" i="6"/>
  <c r="AP53" i="6"/>
  <c r="AH53" i="6"/>
  <c r="AF53" i="6"/>
  <c r="X53" i="6"/>
  <c r="V53" i="6"/>
  <c r="N53" i="6"/>
  <c r="L53" i="6"/>
  <c r="AR52" i="6"/>
  <c r="AP52" i="6"/>
  <c r="AH52" i="6"/>
  <c r="AF52" i="6"/>
  <c r="X52" i="6"/>
  <c r="V52" i="6"/>
  <c r="N52" i="6"/>
  <c r="L52" i="6"/>
  <c r="AR51" i="6"/>
  <c r="AP51" i="6"/>
  <c r="AH51" i="6"/>
  <c r="AF51" i="6"/>
  <c r="X51" i="6"/>
  <c r="V51" i="6"/>
  <c r="N51" i="6"/>
  <c r="L51" i="6"/>
  <c r="AR50" i="6"/>
  <c r="AS50" i="6" s="1"/>
  <c r="AP50" i="6"/>
  <c r="AH50" i="6"/>
  <c r="AF50" i="6"/>
  <c r="X50" i="6"/>
  <c r="V50" i="6"/>
  <c r="N50" i="6"/>
  <c r="L50" i="6"/>
  <c r="AR49" i="6"/>
  <c r="AP49" i="6"/>
  <c r="AH49" i="6"/>
  <c r="AF49" i="6"/>
  <c r="X49" i="6"/>
  <c r="V49" i="6"/>
  <c r="N49" i="6"/>
  <c r="L49" i="6"/>
  <c r="AR48" i="6"/>
  <c r="AP48" i="6"/>
  <c r="AH48" i="6"/>
  <c r="AF48" i="6"/>
  <c r="X48" i="6"/>
  <c r="V48" i="6"/>
  <c r="N48" i="6"/>
  <c r="L48" i="6"/>
  <c r="AO47" i="6"/>
  <c r="AN47" i="6"/>
  <c r="AM47" i="6"/>
  <c r="AL47" i="6"/>
  <c r="AK47" i="6"/>
  <c r="AJ47" i="6"/>
  <c r="AE47" i="6"/>
  <c r="AD47" i="6"/>
  <c r="AC47" i="6"/>
  <c r="AB47" i="6"/>
  <c r="AA47" i="6"/>
  <c r="Z47" i="6"/>
  <c r="U47" i="6"/>
  <c r="T47" i="6"/>
  <c r="S47" i="6"/>
  <c r="R47" i="6"/>
  <c r="Q47" i="6"/>
  <c r="P47" i="6"/>
  <c r="AR46" i="6"/>
  <c r="AP46" i="6"/>
  <c r="AH46" i="6"/>
  <c r="AF46" i="6"/>
  <c r="X46" i="6"/>
  <c r="V46" i="6"/>
  <c r="N46" i="6"/>
  <c r="L46" i="6"/>
  <c r="AR45" i="6"/>
  <c r="AP45" i="6"/>
  <c r="AH45" i="6"/>
  <c r="AF45" i="6"/>
  <c r="X45" i="6"/>
  <c r="V45" i="6"/>
  <c r="N45" i="6"/>
  <c r="L45" i="6"/>
  <c r="AR44" i="6"/>
  <c r="AP44" i="6"/>
  <c r="AH44" i="6"/>
  <c r="AF44" i="6"/>
  <c r="X44" i="6"/>
  <c r="V44" i="6"/>
  <c r="N44" i="6"/>
  <c r="L44" i="6"/>
  <c r="AR43" i="6"/>
  <c r="AP43" i="6"/>
  <c r="AH43" i="6"/>
  <c r="AF43" i="6"/>
  <c r="X43" i="6"/>
  <c r="V43" i="6"/>
  <c r="N43" i="6"/>
  <c r="L43" i="6"/>
  <c r="AR42" i="6"/>
  <c r="AP42" i="6"/>
  <c r="AH42" i="6"/>
  <c r="AF42" i="6"/>
  <c r="X42" i="6"/>
  <c r="V42" i="6"/>
  <c r="N42" i="6"/>
  <c r="L42" i="6"/>
  <c r="AR41" i="6"/>
  <c r="AP41" i="6"/>
  <c r="AH41" i="6"/>
  <c r="AF41" i="6"/>
  <c r="X41" i="6"/>
  <c r="V41" i="6"/>
  <c r="N41" i="6"/>
  <c r="L41" i="6"/>
  <c r="AR40" i="6"/>
  <c r="AP40" i="6"/>
  <c r="AH40" i="6"/>
  <c r="AF40" i="6"/>
  <c r="X40" i="6"/>
  <c r="V40" i="6"/>
  <c r="N40" i="6"/>
  <c r="L40" i="6"/>
  <c r="AR39" i="6"/>
  <c r="AP39" i="6"/>
  <c r="AH39" i="6"/>
  <c r="AF39" i="6"/>
  <c r="X39" i="6"/>
  <c r="V39" i="6"/>
  <c r="N39" i="6"/>
  <c r="L39" i="6"/>
  <c r="AR38" i="6"/>
  <c r="AP38" i="6"/>
  <c r="AH38" i="6"/>
  <c r="AF38" i="6"/>
  <c r="X38" i="6"/>
  <c r="V38" i="6"/>
  <c r="N38" i="6"/>
  <c r="L38" i="6"/>
  <c r="AR37" i="6"/>
  <c r="AP37" i="6"/>
  <c r="AH37" i="6"/>
  <c r="AF37" i="6"/>
  <c r="X37" i="6"/>
  <c r="V37" i="6"/>
  <c r="N37" i="6"/>
  <c r="L37" i="6"/>
  <c r="AR36" i="6"/>
  <c r="AP36" i="6"/>
  <c r="AH36" i="6"/>
  <c r="AF36" i="6"/>
  <c r="X36" i="6"/>
  <c r="V36" i="6"/>
  <c r="N36" i="6"/>
  <c r="L36" i="6"/>
  <c r="AR35" i="6"/>
  <c r="AP35" i="6"/>
  <c r="AH35" i="6"/>
  <c r="AF35" i="6"/>
  <c r="X35" i="6"/>
  <c r="V35" i="6"/>
  <c r="N35" i="6"/>
  <c r="L35" i="6"/>
  <c r="AR34" i="6"/>
  <c r="AP34" i="6"/>
  <c r="AH34" i="6"/>
  <c r="AF34" i="6"/>
  <c r="X34" i="6"/>
  <c r="V34" i="6"/>
  <c r="N34" i="6"/>
  <c r="L34" i="6"/>
  <c r="AR33" i="6"/>
  <c r="AP33" i="6"/>
  <c r="AH33" i="6"/>
  <c r="AF33" i="6"/>
  <c r="X33" i="6"/>
  <c r="V33" i="6"/>
  <c r="N33" i="6"/>
  <c r="L33" i="6"/>
  <c r="AR28" i="6"/>
  <c r="AP28" i="6"/>
  <c r="AH28" i="6"/>
  <c r="AF28" i="6"/>
  <c r="X28" i="6"/>
  <c r="V28" i="6"/>
  <c r="N28" i="6"/>
  <c r="L28" i="6"/>
  <c r="AR27" i="6"/>
  <c r="AP27" i="6"/>
  <c r="AH27" i="6"/>
  <c r="AF27" i="6"/>
  <c r="X27" i="6"/>
  <c r="V27" i="6"/>
  <c r="N27" i="6"/>
  <c r="L27" i="6"/>
  <c r="AR26" i="6"/>
  <c r="AP26" i="6"/>
  <c r="AH26" i="6"/>
  <c r="AF26" i="6"/>
  <c r="X26" i="6"/>
  <c r="V26" i="6"/>
  <c r="N26" i="6"/>
  <c r="L26" i="6"/>
  <c r="AR25" i="6"/>
  <c r="AP25" i="6"/>
  <c r="AH25" i="6"/>
  <c r="AF25" i="6"/>
  <c r="X25" i="6"/>
  <c r="V25" i="6"/>
  <c r="N25" i="6"/>
  <c r="L25" i="6"/>
  <c r="O25" i="6" s="1"/>
  <c r="AP146" i="5"/>
  <c r="AP145" i="5"/>
  <c r="AP144" i="5"/>
  <c r="AP138" i="5"/>
  <c r="AP137" i="5"/>
  <c r="AP136" i="5"/>
  <c r="AP134" i="5"/>
  <c r="AP133" i="5"/>
  <c r="AP132" i="5"/>
  <c r="AP130" i="5"/>
  <c r="AQ130" i="5" s="1"/>
  <c r="AP128" i="5"/>
  <c r="AP127" i="5"/>
  <c r="AP126" i="5"/>
  <c r="AP125" i="5"/>
  <c r="AP124" i="5"/>
  <c r="AP123" i="5"/>
  <c r="AP122" i="5"/>
  <c r="AP121" i="5"/>
  <c r="AP120" i="5"/>
  <c r="AP119" i="5"/>
  <c r="AP118" i="5"/>
  <c r="AP117" i="5"/>
  <c r="AP116" i="5"/>
  <c r="AP115" i="5"/>
  <c r="AP112" i="5"/>
  <c r="AP111" i="5"/>
  <c r="AQ111" i="5" s="1"/>
  <c r="AP110" i="5"/>
  <c r="AP109" i="5"/>
  <c r="AP108" i="5"/>
  <c r="AQ108" i="5" s="1"/>
  <c r="AP107" i="5"/>
  <c r="AP106" i="5"/>
  <c r="AQ106" i="5" s="1"/>
  <c r="AP105" i="5"/>
  <c r="AP104" i="5"/>
  <c r="AP103" i="5"/>
  <c r="AP102" i="5"/>
  <c r="AQ102" i="5" s="1"/>
  <c r="AP101" i="5"/>
  <c r="AP100" i="5"/>
  <c r="AQ100" i="5" s="1"/>
  <c r="AP96" i="5"/>
  <c r="AQ96" i="5" s="1"/>
  <c r="AP95" i="5"/>
  <c r="AP94" i="5"/>
  <c r="AP93" i="5"/>
  <c r="AP92" i="5"/>
  <c r="AP91" i="5"/>
  <c r="AP90" i="5"/>
  <c r="AP89" i="5"/>
  <c r="AP88" i="5"/>
  <c r="AQ88" i="5" s="1"/>
  <c r="AP87" i="5"/>
  <c r="AP86" i="5"/>
  <c r="AP85" i="5"/>
  <c r="AP84" i="5"/>
  <c r="AP82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28" i="5"/>
  <c r="AP27" i="5"/>
  <c r="AP26" i="5"/>
  <c r="AH146" i="5"/>
  <c r="AF146" i="5"/>
  <c r="AH145" i="5"/>
  <c r="AI145" i="5" s="1"/>
  <c r="AF145" i="5"/>
  <c r="AH144" i="5"/>
  <c r="AF144" i="5"/>
  <c r="AH138" i="5"/>
  <c r="AF138" i="5"/>
  <c r="AH137" i="5"/>
  <c r="AF137" i="5"/>
  <c r="AH136" i="5"/>
  <c r="AF136" i="5"/>
  <c r="AH134" i="5"/>
  <c r="AF134" i="5"/>
  <c r="AH133" i="5"/>
  <c r="AF133" i="5"/>
  <c r="AH132" i="5"/>
  <c r="AF132" i="5"/>
  <c r="AH130" i="5"/>
  <c r="AH129" i="5" s="1"/>
  <c r="AF130" i="5"/>
  <c r="AF129" i="5" s="1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2" i="5"/>
  <c r="AF82" i="5"/>
  <c r="AH80" i="5"/>
  <c r="AF80" i="5"/>
  <c r="AH79" i="5"/>
  <c r="AF79" i="5"/>
  <c r="AH78" i="5"/>
  <c r="AF78" i="5"/>
  <c r="AH77" i="5"/>
  <c r="AF77" i="5"/>
  <c r="AH76" i="5"/>
  <c r="AF76" i="5"/>
  <c r="AH75" i="5"/>
  <c r="AF75" i="5"/>
  <c r="AH74" i="5"/>
  <c r="AF74" i="5"/>
  <c r="AH73" i="5"/>
  <c r="AF73" i="5"/>
  <c r="AH72" i="5"/>
  <c r="AF72" i="5"/>
  <c r="AH71" i="5"/>
  <c r="AF71" i="5"/>
  <c r="AH70" i="5"/>
  <c r="AF70" i="5"/>
  <c r="AH69" i="5"/>
  <c r="AF69" i="5"/>
  <c r="AH68" i="5"/>
  <c r="AF68" i="5"/>
  <c r="AH67" i="5"/>
  <c r="AF67" i="5"/>
  <c r="AH66" i="5"/>
  <c r="AF66" i="5"/>
  <c r="AH65" i="5"/>
  <c r="AF65" i="5"/>
  <c r="AH64" i="5"/>
  <c r="AF64" i="5"/>
  <c r="AH63" i="5"/>
  <c r="AF63" i="5"/>
  <c r="AH62" i="5"/>
  <c r="AF62" i="5"/>
  <c r="AH61" i="5"/>
  <c r="AF61" i="5"/>
  <c r="AH60" i="5"/>
  <c r="AF60" i="5"/>
  <c r="AH59" i="5"/>
  <c r="AF59" i="5"/>
  <c r="AH58" i="5"/>
  <c r="AF58" i="5"/>
  <c r="AH57" i="5"/>
  <c r="AF57" i="5"/>
  <c r="AH56" i="5"/>
  <c r="AF56" i="5"/>
  <c r="AH55" i="5"/>
  <c r="AF55" i="5"/>
  <c r="AH54" i="5"/>
  <c r="AF54" i="5"/>
  <c r="AH53" i="5"/>
  <c r="AF53" i="5"/>
  <c r="AH52" i="5"/>
  <c r="AF52" i="5"/>
  <c r="AH51" i="5"/>
  <c r="AF51" i="5"/>
  <c r="AH50" i="5"/>
  <c r="AF50" i="5"/>
  <c r="AH49" i="5"/>
  <c r="AF49" i="5"/>
  <c r="AH48" i="5"/>
  <c r="AF48" i="5"/>
  <c r="AH46" i="5"/>
  <c r="AF46" i="5"/>
  <c r="AH45" i="5"/>
  <c r="AF45" i="5"/>
  <c r="AH44" i="5"/>
  <c r="AF44" i="5"/>
  <c r="AH43" i="5"/>
  <c r="AF43" i="5"/>
  <c r="AH42" i="5"/>
  <c r="AF42" i="5"/>
  <c r="AH41" i="5"/>
  <c r="AF41" i="5"/>
  <c r="AH40" i="5"/>
  <c r="AF40" i="5"/>
  <c r="AH39" i="5"/>
  <c r="AF39" i="5"/>
  <c r="AH38" i="5"/>
  <c r="AI38" i="5" s="1"/>
  <c r="AF38" i="5"/>
  <c r="AH37" i="5"/>
  <c r="AF37" i="5"/>
  <c r="AH36" i="5"/>
  <c r="AF36" i="5"/>
  <c r="AH35" i="5"/>
  <c r="AF35" i="5"/>
  <c r="AH34" i="5"/>
  <c r="AF34" i="5"/>
  <c r="AH33" i="5"/>
  <c r="AF33" i="5"/>
  <c r="AH28" i="5"/>
  <c r="AF28" i="5"/>
  <c r="AH27" i="5"/>
  <c r="AF27" i="5"/>
  <c r="AH26" i="5"/>
  <c r="AF26" i="5"/>
  <c r="X146" i="5"/>
  <c r="V146" i="5"/>
  <c r="X145" i="5"/>
  <c r="V145" i="5"/>
  <c r="X144" i="5"/>
  <c r="X143" i="5" s="1"/>
  <c r="V144" i="5"/>
  <c r="X138" i="5"/>
  <c r="V138" i="5"/>
  <c r="X137" i="5"/>
  <c r="V137" i="5"/>
  <c r="X136" i="5"/>
  <c r="V136" i="5"/>
  <c r="X134" i="5"/>
  <c r="V134" i="5"/>
  <c r="X133" i="5"/>
  <c r="V133" i="5"/>
  <c r="X132" i="5"/>
  <c r="V132" i="5"/>
  <c r="V131" i="5" s="1"/>
  <c r="X130" i="5"/>
  <c r="V130" i="5"/>
  <c r="V129" i="5" s="1"/>
  <c r="X128" i="5"/>
  <c r="X127" i="5"/>
  <c r="X126" i="5"/>
  <c r="X114" i="5"/>
  <c r="X112" i="5"/>
  <c r="X111" i="5"/>
  <c r="X110" i="5"/>
  <c r="X109" i="5"/>
  <c r="X108" i="5"/>
  <c r="X106" i="5"/>
  <c r="X105" i="5"/>
  <c r="X104" i="5"/>
  <c r="X103" i="5"/>
  <c r="X102" i="5"/>
  <c r="X101" i="5"/>
  <c r="X100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N114" i="5"/>
  <c r="N112" i="5"/>
  <c r="N111" i="5"/>
  <c r="N110" i="5"/>
  <c r="N109" i="5"/>
  <c r="N108" i="5"/>
  <c r="N106" i="5"/>
  <c r="N105" i="5"/>
  <c r="N104" i="5"/>
  <c r="N103" i="5"/>
  <c r="N102" i="5"/>
  <c r="N101" i="5"/>
  <c r="N100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AR130" i="1"/>
  <c r="AR129" i="1" s="1"/>
  <c r="AK129" i="1"/>
  <c r="AL129" i="1"/>
  <c r="AM129" i="1"/>
  <c r="AN129" i="1"/>
  <c r="AO129" i="1"/>
  <c r="AH130" i="1"/>
  <c r="AH129" i="1" s="1"/>
  <c r="AA129" i="1"/>
  <c r="AB129" i="1"/>
  <c r="AC129" i="1"/>
  <c r="AD129" i="1"/>
  <c r="AE129" i="1"/>
  <c r="X130" i="1"/>
  <c r="X129" i="1" s="1"/>
  <c r="Q129" i="1"/>
  <c r="R129" i="1"/>
  <c r="S129" i="1"/>
  <c r="T129" i="1"/>
  <c r="U129" i="1"/>
  <c r="G129" i="1"/>
  <c r="H129" i="1"/>
  <c r="I129" i="1"/>
  <c r="J129" i="1"/>
  <c r="K129" i="1"/>
  <c r="N130" i="1"/>
  <c r="N129" i="1" s="1"/>
  <c r="AR114" i="3"/>
  <c r="AK129" i="3"/>
  <c r="AL129" i="3"/>
  <c r="AM129" i="3"/>
  <c r="AN129" i="3"/>
  <c r="AO129" i="3"/>
  <c r="AH114" i="3"/>
  <c r="AA129" i="3"/>
  <c r="AB129" i="3"/>
  <c r="AC129" i="3"/>
  <c r="AD129" i="3"/>
  <c r="AE129" i="3"/>
  <c r="X114" i="3"/>
  <c r="Q129" i="3"/>
  <c r="R129" i="3"/>
  <c r="S129" i="3"/>
  <c r="T129" i="3"/>
  <c r="U129" i="3"/>
  <c r="G129" i="3"/>
  <c r="H129" i="3"/>
  <c r="I129" i="3"/>
  <c r="J129" i="3"/>
  <c r="K129" i="3"/>
  <c r="N114" i="3"/>
  <c r="X130" i="3"/>
  <c r="X129" i="3" s="1"/>
  <c r="V130" i="3"/>
  <c r="W130" i="3" s="1"/>
  <c r="AR130" i="3"/>
  <c r="AR129" i="3" s="1"/>
  <c r="AP130" i="3"/>
  <c r="AQ130" i="3" s="1"/>
  <c r="AH130" i="3"/>
  <c r="AH129" i="3" s="1"/>
  <c r="AF130" i="3"/>
  <c r="AG130" i="3" s="1"/>
  <c r="N130" i="3"/>
  <c r="L130" i="3"/>
  <c r="M130" i="3" s="1"/>
  <c r="L25" i="3"/>
  <c r="AP25" i="1"/>
  <c r="V25" i="1"/>
  <c r="W97" i="4" l="1"/>
  <c r="AO29" i="5"/>
  <c r="AO31" i="9"/>
  <c r="AR31" i="9" s="1"/>
  <c r="X143" i="6"/>
  <c r="AF143" i="6"/>
  <c r="AI136" i="6"/>
  <c r="AS97" i="6"/>
  <c r="AS51" i="6"/>
  <c r="AS49" i="6"/>
  <c r="AS48" i="6"/>
  <c r="O117" i="6"/>
  <c r="M29" i="7"/>
  <c r="W29" i="7"/>
  <c r="AQ29" i="7"/>
  <c r="AI29" i="8"/>
  <c r="AQ29" i="8"/>
  <c r="M97" i="10"/>
  <c r="O29" i="10"/>
  <c r="Y29" i="10"/>
  <c r="AV29" i="10"/>
  <c r="AQ97" i="10"/>
  <c r="AS29" i="11"/>
  <c r="Y97" i="12"/>
  <c r="AU30" i="13"/>
  <c r="AW30" i="13"/>
  <c r="S147" i="6"/>
  <c r="AV114" i="1"/>
  <c r="AX30" i="1"/>
  <c r="AV29" i="1"/>
  <c r="AU30" i="1"/>
  <c r="AU30" i="4"/>
  <c r="AW32" i="4"/>
  <c r="AT29" i="4"/>
  <c r="AU29" i="4" s="1"/>
  <c r="AG29" i="3"/>
  <c r="W29" i="3"/>
  <c r="AU30" i="3"/>
  <c r="W97" i="3"/>
  <c r="AI48" i="5"/>
  <c r="AG32" i="5"/>
  <c r="AI64" i="5"/>
  <c r="AI76" i="5"/>
  <c r="AO76" i="5" s="1"/>
  <c r="AI60" i="5"/>
  <c r="AI80" i="5"/>
  <c r="AQ94" i="5"/>
  <c r="AI137" i="5"/>
  <c r="AQ112" i="5"/>
  <c r="E115" i="5"/>
  <c r="AQ90" i="5"/>
  <c r="AQ92" i="5"/>
  <c r="AQ103" i="5"/>
  <c r="AQ110" i="5"/>
  <c r="AI35" i="6"/>
  <c r="AI88" i="6"/>
  <c r="AI89" i="6"/>
  <c r="AI92" i="6"/>
  <c r="AI93" i="6"/>
  <c r="AI100" i="6"/>
  <c r="AI101" i="6"/>
  <c r="Y119" i="6"/>
  <c r="AU30" i="6"/>
  <c r="AI40" i="6"/>
  <c r="V83" i="6"/>
  <c r="AQ97" i="6"/>
  <c r="AI38" i="6"/>
  <c r="Y137" i="6"/>
  <c r="AS29" i="6"/>
  <c r="AI36" i="6"/>
  <c r="AI42" i="6"/>
  <c r="AF83" i="6"/>
  <c r="Y138" i="6"/>
  <c r="AW31" i="6"/>
  <c r="AV97" i="7"/>
  <c r="AS29" i="7"/>
  <c r="AV29" i="7"/>
  <c r="AW30" i="8"/>
  <c r="Y29" i="8"/>
  <c r="AW98" i="8"/>
  <c r="AV29" i="8"/>
  <c r="AW29" i="8" s="1"/>
  <c r="AT29" i="8"/>
  <c r="AU29" i="8" s="1"/>
  <c r="AG29" i="8"/>
  <c r="E124" i="5"/>
  <c r="AQ124" i="5" s="1"/>
  <c r="E116" i="5"/>
  <c r="AQ116" i="5" s="1"/>
  <c r="AW98" i="10"/>
  <c r="E134" i="5"/>
  <c r="AG134" i="5" s="1"/>
  <c r="W97" i="10"/>
  <c r="M29" i="10"/>
  <c r="E125" i="5"/>
  <c r="AQ125" i="5" s="1"/>
  <c r="AW31" i="10"/>
  <c r="AQ29" i="10"/>
  <c r="AS97" i="10"/>
  <c r="L98" i="5"/>
  <c r="M98" i="5" s="1"/>
  <c r="E51" i="5"/>
  <c r="AG51" i="5" s="1"/>
  <c r="E67" i="5"/>
  <c r="AQ67" i="5" s="1"/>
  <c r="E75" i="5"/>
  <c r="AQ75" i="5" s="1"/>
  <c r="AQ97" i="11"/>
  <c r="AT30" i="5"/>
  <c r="AX30" i="5" s="1"/>
  <c r="M97" i="11"/>
  <c r="W97" i="11"/>
  <c r="AB99" i="5"/>
  <c r="AB99" i="9" s="1"/>
  <c r="AQ31" i="5"/>
  <c r="O29" i="12"/>
  <c r="M30" i="5"/>
  <c r="O30" i="5"/>
  <c r="AI29" i="12"/>
  <c r="L82" i="5"/>
  <c r="V45" i="5"/>
  <c r="E29" i="5"/>
  <c r="AQ29" i="5" s="1"/>
  <c r="AW31" i="13"/>
  <c r="V99" i="9"/>
  <c r="V97" i="9" s="1"/>
  <c r="L25" i="5"/>
  <c r="L39" i="5"/>
  <c r="N115" i="5"/>
  <c r="N117" i="5"/>
  <c r="N119" i="5"/>
  <c r="N123" i="5"/>
  <c r="X68" i="5"/>
  <c r="X115" i="5"/>
  <c r="X119" i="5"/>
  <c r="N127" i="5"/>
  <c r="AI29" i="14"/>
  <c r="AG29" i="14"/>
  <c r="V33" i="5"/>
  <c r="V37" i="5"/>
  <c r="V41" i="5"/>
  <c r="V107" i="5"/>
  <c r="V118" i="5"/>
  <c r="V122" i="5"/>
  <c r="L126" i="5"/>
  <c r="L132" i="5"/>
  <c r="AT132" i="5" s="1"/>
  <c r="L137" i="5"/>
  <c r="L146" i="5"/>
  <c r="K146" i="9" s="1"/>
  <c r="E25" i="5"/>
  <c r="E37" i="5"/>
  <c r="AG37" i="5" s="1"/>
  <c r="E45" i="5"/>
  <c r="AQ45" i="5" s="1"/>
  <c r="E54" i="5"/>
  <c r="AQ54" i="5" s="1"/>
  <c r="E62" i="5"/>
  <c r="AQ62" i="5" s="1"/>
  <c r="E70" i="5"/>
  <c r="E118" i="5"/>
  <c r="E126" i="5"/>
  <c r="AQ126" i="5" s="1"/>
  <c r="E137" i="5"/>
  <c r="W137" i="5" s="1"/>
  <c r="X44" i="5"/>
  <c r="AQ29" i="14"/>
  <c r="W29" i="14"/>
  <c r="N46" i="5"/>
  <c r="N42" i="5"/>
  <c r="V35" i="5"/>
  <c r="V115" i="5"/>
  <c r="W115" i="5" s="1"/>
  <c r="E34" i="5"/>
  <c r="AQ34" i="5" s="1"/>
  <c r="E42" i="5"/>
  <c r="AQ42" i="5" s="1"/>
  <c r="E59" i="5"/>
  <c r="AG59" i="5" s="1"/>
  <c r="O29" i="14"/>
  <c r="L43" i="5"/>
  <c r="L35" i="5"/>
  <c r="L28" i="5"/>
  <c r="N73" i="5"/>
  <c r="X55" i="5"/>
  <c r="AW32" i="14"/>
  <c r="W32" i="5"/>
  <c r="AW30" i="14"/>
  <c r="E27" i="5"/>
  <c r="AQ27" i="5" s="1"/>
  <c r="E56" i="5"/>
  <c r="AG56" i="5" s="1"/>
  <c r="L38" i="5"/>
  <c r="X35" i="5"/>
  <c r="X39" i="5"/>
  <c r="X43" i="5"/>
  <c r="K24" i="5"/>
  <c r="L58" i="5"/>
  <c r="L62" i="5"/>
  <c r="L66" i="5"/>
  <c r="L70" i="5"/>
  <c r="L74" i="5"/>
  <c r="L78" i="5"/>
  <c r="L107" i="5"/>
  <c r="V26" i="5"/>
  <c r="V34" i="5"/>
  <c r="V38" i="5"/>
  <c r="V42" i="5"/>
  <c r="AU32" i="14"/>
  <c r="Y32" i="5"/>
  <c r="V50" i="5"/>
  <c r="V66" i="5"/>
  <c r="V70" i="5"/>
  <c r="L121" i="5"/>
  <c r="X121" i="5"/>
  <c r="N121" i="5"/>
  <c r="N125" i="5"/>
  <c r="X117" i="5"/>
  <c r="X123" i="5"/>
  <c r="X125" i="5"/>
  <c r="G135" i="5"/>
  <c r="N137" i="5"/>
  <c r="E123" i="5"/>
  <c r="AQ123" i="5" s="1"/>
  <c r="E133" i="5"/>
  <c r="AQ133" i="5" s="1"/>
  <c r="E146" i="5"/>
  <c r="W146" i="5" s="1"/>
  <c r="E127" i="5"/>
  <c r="AQ127" i="5" s="1"/>
  <c r="L118" i="5"/>
  <c r="L122" i="5"/>
  <c r="V116" i="5"/>
  <c r="V117" i="5"/>
  <c r="V121" i="5"/>
  <c r="V125" i="5"/>
  <c r="L134" i="5"/>
  <c r="J135" i="5"/>
  <c r="E144" i="5"/>
  <c r="AG144" i="5" s="1"/>
  <c r="E138" i="5"/>
  <c r="AG138" i="5" s="1"/>
  <c r="D135" i="5"/>
  <c r="E119" i="5"/>
  <c r="AQ119" i="5" s="1"/>
  <c r="AS64" i="6"/>
  <c r="AS101" i="6"/>
  <c r="T147" i="6"/>
  <c r="AA147" i="6"/>
  <c r="Y34" i="6"/>
  <c r="Y46" i="6"/>
  <c r="O48" i="6"/>
  <c r="O55" i="6"/>
  <c r="AV63" i="6"/>
  <c r="AV64" i="6"/>
  <c r="AV78" i="6"/>
  <c r="AV79" i="6"/>
  <c r="U147" i="6"/>
  <c r="AI55" i="6"/>
  <c r="AI79" i="6"/>
  <c r="AW98" i="6"/>
  <c r="C29" i="9"/>
  <c r="E29" i="9" s="1"/>
  <c r="AI146" i="6"/>
  <c r="AS146" i="6"/>
  <c r="AL147" i="6"/>
  <c r="AD147" i="6"/>
  <c r="AF135" i="5"/>
  <c r="V135" i="5"/>
  <c r="AW98" i="4"/>
  <c r="Y145" i="5"/>
  <c r="AI61" i="5"/>
  <c r="AO61" i="5" s="1"/>
  <c r="AP135" i="5"/>
  <c r="AI127" i="6"/>
  <c r="W29" i="10"/>
  <c r="AW32" i="6"/>
  <c r="AW99" i="1"/>
  <c r="AI97" i="13"/>
  <c r="AT88" i="6"/>
  <c r="AT93" i="6"/>
  <c r="AT95" i="6"/>
  <c r="AT103" i="6"/>
  <c r="AW103" i="6" s="1"/>
  <c r="E33" i="5"/>
  <c r="E41" i="5"/>
  <c r="AQ41" i="5" s="1"/>
  <c r="E50" i="5"/>
  <c r="AQ50" i="5" s="1"/>
  <c r="E122" i="5"/>
  <c r="E132" i="5"/>
  <c r="W132" i="5" s="1"/>
  <c r="E145" i="5"/>
  <c r="AG145" i="5" s="1"/>
  <c r="AG29" i="10"/>
  <c r="Y29" i="14"/>
  <c r="AV29" i="14"/>
  <c r="Y146" i="5"/>
  <c r="AI37" i="5"/>
  <c r="AI41" i="5"/>
  <c r="AO41" i="5" s="1"/>
  <c r="AI50" i="5"/>
  <c r="AI62" i="5"/>
  <c r="AO62" i="5" s="1"/>
  <c r="AI66" i="5"/>
  <c r="O57" i="6"/>
  <c r="Y129" i="6"/>
  <c r="AV114" i="12"/>
  <c r="AV114" i="14"/>
  <c r="AH143" i="5"/>
  <c r="Y53" i="6"/>
  <c r="AV145" i="6"/>
  <c r="AW32" i="1"/>
  <c r="AW31" i="14"/>
  <c r="AX98" i="4"/>
  <c r="AQ93" i="5"/>
  <c r="AQ104" i="5"/>
  <c r="N50" i="5"/>
  <c r="AU32" i="1"/>
  <c r="AF131" i="6"/>
  <c r="AV114" i="3"/>
  <c r="X135" i="5"/>
  <c r="V143" i="5"/>
  <c r="AF47" i="5"/>
  <c r="AP131" i="5"/>
  <c r="Y134" i="6"/>
  <c r="O136" i="6"/>
  <c r="AV137" i="6"/>
  <c r="Y146" i="6"/>
  <c r="AG114" i="1"/>
  <c r="L115" i="5"/>
  <c r="M115" i="5" s="1"/>
  <c r="L116" i="5"/>
  <c r="O130" i="3"/>
  <c r="AS53" i="6"/>
  <c r="AI108" i="6"/>
  <c r="AI110" i="6"/>
  <c r="AV114" i="10"/>
  <c r="AV114" i="13"/>
  <c r="AV29" i="13"/>
  <c r="L29" i="5"/>
  <c r="S24" i="5"/>
  <c r="L44" i="5"/>
  <c r="N49" i="5"/>
  <c r="N53" i="5"/>
  <c r="N56" i="5"/>
  <c r="N57" i="5"/>
  <c r="N61" i="5"/>
  <c r="N65" i="5"/>
  <c r="N69" i="5"/>
  <c r="N77" i="5"/>
  <c r="N82" i="5"/>
  <c r="X28" i="5"/>
  <c r="X36" i="5"/>
  <c r="X40" i="5"/>
  <c r="X49" i="5"/>
  <c r="X53" i="5"/>
  <c r="X57" i="5"/>
  <c r="X61" i="5"/>
  <c r="X65" i="5"/>
  <c r="X69" i="5"/>
  <c r="X73" i="5"/>
  <c r="X74" i="5"/>
  <c r="X77" i="5"/>
  <c r="X82" i="5"/>
  <c r="E36" i="5"/>
  <c r="AG36" i="5" s="1"/>
  <c r="E44" i="5"/>
  <c r="AG44" i="5" s="1"/>
  <c r="E53" i="5"/>
  <c r="AQ53" i="5" s="1"/>
  <c r="E61" i="5"/>
  <c r="AG61" i="5" s="1"/>
  <c r="E69" i="5"/>
  <c r="E77" i="5"/>
  <c r="AG77" i="5" s="1"/>
  <c r="N107" i="5"/>
  <c r="R24" i="5"/>
  <c r="L68" i="5"/>
  <c r="V36" i="5"/>
  <c r="V61" i="5"/>
  <c r="AV30" i="5"/>
  <c r="O32" i="5"/>
  <c r="AT32" i="5"/>
  <c r="AU32" i="5" s="1"/>
  <c r="AW99" i="14"/>
  <c r="M32" i="5"/>
  <c r="P29" i="9"/>
  <c r="J24" i="5"/>
  <c r="Q24" i="5"/>
  <c r="L26" i="5"/>
  <c r="N59" i="5"/>
  <c r="N63" i="5"/>
  <c r="N67" i="5"/>
  <c r="N71" i="5"/>
  <c r="N75" i="5"/>
  <c r="N79" i="5"/>
  <c r="E26" i="5"/>
  <c r="AQ26" i="5" s="1"/>
  <c r="E38" i="5"/>
  <c r="E46" i="5"/>
  <c r="AQ46" i="5" s="1"/>
  <c r="E55" i="5"/>
  <c r="E63" i="5"/>
  <c r="AG63" i="5" s="1"/>
  <c r="E71" i="5"/>
  <c r="AQ71" i="5" s="1"/>
  <c r="E79" i="5"/>
  <c r="AG79" i="5" s="1"/>
  <c r="X107" i="5"/>
  <c r="X83" i="5" s="1"/>
  <c r="O31" i="5"/>
  <c r="Y30" i="5"/>
  <c r="H24" i="5"/>
  <c r="X34" i="5"/>
  <c r="X46" i="5"/>
  <c r="X51" i="5"/>
  <c r="X56" i="5"/>
  <c r="X58" i="5"/>
  <c r="X59" i="5"/>
  <c r="X62" i="5"/>
  <c r="X63" i="5"/>
  <c r="X64" i="5"/>
  <c r="X66" i="5"/>
  <c r="X67" i="5"/>
  <c r="X70" i="5"/>
  <c r="X71" i="5"/>
  <c r="X75" i="5"/>
  <c r="E40" i="5"/>
  <c r="E49" i="5"/>
  <c r="AQ49" i="5" s="1"/>
  <c r="E57" i="5"/>
  <c r="E65" i="5"/>
  <c r="E73" i="5"/>
  <c r="AQ73" i="5" s="1"/>
  <c r="E82" i="5"/>
  <c r="AG82" i="5" s="1"/>
  <c r="AT31" i="5"/>
  <c r="AU31" i="5" s="1"/>
  <c r="U24" i="5"/>
  <c r="M31" i="5"/>
  <c r="F24" i="5"/>
  <c r="N30" i="9"/>
  <c r="O30" i="9" s="1"/>
  <c r="N29" i="5"/>
  <c r="V29" i="5"/>
  <c r="AW99" i="12"/>
  <c r="L61" i="5"/>
  <c r="W97" i="12"/>
  <c r="V69" i="5"/>
  <c r="V73" i="5"/>
  <c r="M30" i="9"/>
  <c r="W31" i="5"/>
  <c r="X38" i="5"/>
  <c r="X42" i="5"/>
  <c r="X60" i="5"/>
  <c r="E35" i="5"/>
  <c r="AG35" i="5" s="1"/>
  <c r="AQ30" i="9"/>
  <c r="AW32" i="11"/>
  <c r="L65" i="5"/>
  <c r="L69" i="5"/>
  <c r="L73" i="5"/>
  <c r="L77" i="5"/>
  <c r="AQ30" i="5"/>
  <c r="V57" i="5"/>
  <c r="V65" i="5"/>
  <c r="V77" i="5"/>
  <c r="V82" i="5"/>
  <c r="W30" i="5"/>
  <c r="AW98" i="11"/>
  <c r="E121" i="5"/>
  <c r="E117" i="5"/>
  <c r="F135" i="5"/>
  <c r="L117" i="5"/>
  <c r="H135" i="5"/>
  <c r="I135" i="5"/>
  <c r="V119" i="5"/>
  <c r="V120" i="5"/>
  <c r="V123" i="5"/>
  <c r="V124" i="5"/>
  <c r="L127" i="5"/>
  <c r="L128" i="5"/>
  <c r="L133" i="5"/>
  <c r="AT133" i="5" s="1"/>
  <c r="K135" i="5"/>
  <c r="C135" i="5"/>
  <c r="N55" i="5"/>
  <c r="I24" i="5"/>
  <c r="E43" i="5"/>
  <c r="AQ43" i="5" s="1"/>
  <c r="E68" i="5"/>
  <c r="AG68" i="5" s="1"/>
  <c r="E76" i="5"/>
  <c r="AQ76" i="5" s="1"/>
  <c r="X29" i="5"/>
  <c r="P24" i="5"/>
  <c r="T24" i="5"/>
  <c r="L48" i="5"/>
  <c r="L52" i="5"/>
  <c r="L56" i="5"/>
  <c r="L59" i="5"/>
  <c r="L60" i="5"/>
  <c r="L63" i="5"/>
  <c r="L64" i="5"/>
  <c r="L67" i="5"/>
  <c r="L71" i="5"/>
  <c r="L72" i="5"/>
  <c r="L75" i="5"/>
  <c r="L76" i="5"/>
  <c r="L79" i="5"/>
  <c r="L80" i="5"/>
  <c r="G24" i="5"/>
  <c r="AS145" i="6"/>
  <c r="Y88" i="6"/>
  <c r="AI112" i="6"/>
  <c r="AS59" i="6"/>
  <c r="AI119" i="6"/>
  <c r="AI126" i="6"/>
  <c r="AS117" i="6"/>
  <c r="AI137" i="6"/>
  <c r="O65" i="6"/>
  <c r="O66" i="6"/>
  <c r="O68" i="6"/>
  <c r="AV85" i="6"/>
  <c r="O87" i="6"/>
  <c r="Y133" i="5"/>
  <c r="Y134" i="5"/>
  <c r="AH135" i="5"/>
  <c r="AI135" i="5" s="1"/>
  <c r="L119" i="5"/>
  <c r="L120" i="5"/>
  <c r="L123" i="5"/>
  <c r="AX99" i="14"/>
  <c r="AW99" i="13"/>
  <c r="AX99" i="13"/>
  <c r="Y29" i="13"/>
  <c r="Y31" i="5"/>
  <c r="O29" i="13"/>
  <c r="X30" i="9"/>
  <c r="Y30" i="9" s="1"/>
  <c r="N136" i="5"/>
  <c r="N144" i="5"/>
  <c r="V74" i="5"/>
  <c r="X72" i="5"/>
  <c r="AX99" i="12"/>
  <c r="L124" i="5"/>
  <c r="L125" i="5"/>
  <c r="V39" i="5"/>
  <c r="E136" i="5"/>
  <c r="N130" i="5"/>
  <c r="N129" i="5" s="1"/>
  <c r="V40" i="5"/>
  <c r="V43" i="5"/>
  <c r="V44" i="5"/>
  <c r="V46" i="5"/>
  <c r="V53" i="5"/>
  <c r="X76" i="5"/>
  <c r="L138" i="5"/>
  <c r="L45" i="5"/>
  <c r="L41" i="5"/>
  <c r="N51" i="5"/>
  <c r="X27" i="5"/>
  <c r="D24" i="5"/>
  <c r="X78" i="5"/>
  <c r="X79" i="5"/>
  <c r="X118" i="5"/>
  <c r="AX99" i="8"/>
  <c r="AW99" i="8"/>
  <c r="O86" i="6"/>
  <c r="AS91" i="6"/>
  <c r="AS109" i="6"/>
  <c r="AI118" i="6"/>
  <c r="AI120" i="6"/>
  <c r="AI121" i="6"/>
  <c r="AI124" i="6"/>
  <c r="Y132" i="6"/>
  <c r="AI128" i="6"/>
  <c r="O88" i="6"/>
  <c r="AV91" i="6"/>
  <c r="O108" i="6"/>
  <c r="AS119" i="6"/>
  <c r="AS122" i="6"/>
  <c r="Y60" i="6"/>
  <c r="Y89" i="6"/>
  <c r="Y107" i="6"/>
  <c r="O124" i="6"/>
  <c r="AV126" i="6"/>
  <c r="AT127" i="6"/>
  <c r="AI58" i="6"/>
  <c r="Y115" i="6"/>
  <c r="AT132" i="6"/>
  <c r="AR131" i="6"/>
  <c r="AV49" i="6"/>
  <c r="Y120" i="6"/>
  <c r="Y122" i="6"/>
  <c r="Y48" i="6"/>
  <c r="Y41" i="6"/>
  <c r="Y68" i="6"/>
  <c r="Y70" i="6"/>
  <c r="Y72" i="6"/>
  <c r="Y73" i="6"/>
  <c r="Y74" i="6"/>
  <c r="Y76" i="6"/>
  <c r="O92" i="6"/>
  <c r="O96" i="6"/>
  <c r="O100" i="6"/>
  <c r="O101" i="6"/>
  <c r="AV107" i="6"/>
  <c r="AN147" i="6"/>
  <c r="N129" i="6"/>
  <c r="L131" i="6"/>
  <c r="AB147" i="6"/>
  <c r="AI138" i="6"/>
  <c r="AP47" i="6"/>
  <c r="AH47" i="6"/>
  <c r="Y91" i="6"/>
  <c r="Q147" i="6"/>
  <c r="AC147" i="6"/>
  <c r="P147" i="6"/>
  <c r="AM147" i="6"/>
  <c r="AI26" i="6"/>
  <c r="AI73" i="6"/>
  <c r="AI76" i="6"/>
  <c r="Y92" i="6"/>
  <c r="Y93" i="6"/>
  <c r="Y94" i="6"/>
  <c r="Y101" i="6"/>
  <c r="Y104" i="6"/>
  <c r="AS115" i="6"/>
  <c r="AS116" i="6"/>
  <c r="Y123" i="6"/>
  <c r="Y125" i="6"/>
  <c r="AI132" i="6"/>
  <c r="AI133" i="6"/>
  <c r="AE147" i="6"/>
  <c r="AO147" i="6"/>
  <c r="Y51" i="6"/>
  <c r="AS60" i="6"/>
  <c r="AI90" i="6"/>
  <c r="AI91" i="6"/>
  <c r="AI122" i="6"/>
  <c r="Y127" i="6"/>
  <c r="AI134" i="6"/>
  <c r="AS136" i="6"/>
  <c r="AS138" i="6"/>
  <c r="AT144" i="6"/>
  <c r="AT145" i="6"/>
  <c r="AX32" i="6"/>
  <c r="AT58" i="6"/>
  <c r="O59" i="6"/>
  <c r="AS121" i="6"/>
  <c r="AH135" i="6"/>
  <c r="AI135" i="6" s="1"/>
  <c r="AT138" i="6"/>
  <c r="AS87" i="6"/>
  <c r="AT119" i="6"/>
  <c r="AI53" i="6"/>
  <c r="Y56" i="6"/>
  <c r="O69" i="6"/>
  <c r="O73" i="6"/>
  <c r="O74" i="6"/>
  <c r="AT89" i="6"/>
  <c r="AS95" i="6"/>
  <c r="AS96" i="6"/>
  <c r="AS104" i="6"/>
  <c r="AS108" i="6"/>
  <c r="Y117" i="6"/>
  <c r="AT120" i="6"/>
  <c r="AT121" i="6"/>
  <c r="AS123" i="6"/>
  <c r="AS124" i="6"/>
  <c r="AS125" i="6"/>
  <c r="O132" i="6"/>
  <c r="AV133" i="6"/>
  <c r="O134" i="6"/>
  <c r="AK147" i="6"/>
  <c r="Y144" i="6"/>
  <c r="AV26" i="6"/>
  <c r="AV27" i="6"/>
  <c r="AT105" i="6"/>
  <c r="AI117" i="6"/>
  <c r="Y118" i="6"/>
  <c r="O122" i="6"/>
  <c r="O125" i="6"/>
  <c r="AS127" i="6"/>
  <c r="AS128" i="6"/>
  <c r="AS129" i="6"/>
  <c r="N135" i="6"/>
  <c r="O135" i="6" s="1"/>
  <c r="AI97" i="6"/>
  <c r="C24" i="5"/>
  <c r="AI65" i="5"/>
  <c r="AO65" i="5" s="1"/>
  <c r="AI77" i="5"/>
  <c r="V27" i="5"/>
  <c r="V28" i="5"/>
  <c r="L37" i="5"/>
  <c r="L33" i="5"/>
  <c r="V49" i="5"/>
  <c r="L136" i="5"/>
  <c r="AT136" i="5" s="1"/>
  <c r="AI63" i="5"/>
  <c r="AO63" i="5" s="1"/>
  <c r="X116" i="5"/>
  <c r="X120" i="5"/>
  <c r="Y132" i="5"/>
  <c r="AI39" i="5"/>
  <c r="AO39" i="5" s="1"/>
  <c r="AR39" i="5" s="1"/>
  <c r="AF25" i="5"/>
  <c r="AF24" i="5" s="1"/>
  <c r="N44" i="5"/>
  <c r="N40" i="5"/>
  <c r="N36" i="5"/>
  <c r="E128" i="5"/>
  <c r="AH113" i="5"/>
  <c r="AW32" i="3"/>
  <c r="AS29" i="3"/>
  <c r="AS130" i="3"/>
  <c r="AV130" i="3"/>
  <c r="AV129" i="3" s="1"/>
  <c r="Y130" i="3"/>
  <c r="AI130" i="3"/>
  <c r="N129" i="3"/>
  <c r="AV130" i="1"/>
  <c r="AV129" i="1" s="1"/>
  <c r="E114" i="9"/>
  <c r="AX99" i="7"/>
  <c r="M31" i="9"/>
  <c r="AI30" i="9"/>
  <c r="AX32" i="7"/>
  <c r="AI144" i="6"/>
  <c r="AS144" i="6"/>
  <c r="O144" i="6"/>
  <c r="O145" i="6"/>
  <c r="Y145" i="6"/>
  <c r="V24" i="6"/>
  <c r="AS25" i="6"/>
  <c r="AR24" i="6"/>
  <c r="AS26" i="6"/>
  <c r="AS56" i="6"/>
  <c r="AI60" i="6"/>
  <c r="AI62" i="6"/>
  <c r="AI64" i="6"/>
  <c r="AI65" i="6"/>
  <c r="AI66" i="6"/>
  <c r="Y77" i="6"/>
  <c r="Y78" i="6"/>
  <c r="Y80" i="6"/>
  <c r="Y82" i="6"/>
  <c r="Y84" i="6"/>
  <c r="X83" i="6"/>
  <c r="AT96" i="6"/>
  <c r="AT101" i="6"/>
  <c r="AS103" i="6"/>
  <c r="Y109" i="6"/>
  <c r="Y111" i="6"/>
  <c r="Y112" i="6"/>
  <c r="AI116" i="6"/>
  <c r="AT123" i="6"/>
  <c r="Y126" i="6"/>
  <c r="AV127" i="6"/>
  <c r="Y128" i="6"/>
  <c r="O133" i="6"/>
  <c r="AT137" i="6"/>
  <c r="AT26" i="6"/>
  <c r="AT27" i="6"/>
  <c r="AS36" i="6"/>
  <c r="AS38" i="6"/>
  <c r="AV53" i="6"/>
  <c r="O54" i="6"/>
  <c r="AS57" i="6"/>
  <c r="AV93" i="6"/>
  <c r="AV94" i="6"/>
  <c r="AV95" i="6"/>
  <c r="AW95" i="6" s="1"/>
  <c r="AV118" i="6"/>
  <c r="AS118" i="6"/>
  <c r="AS120" i="6"/>
  <c r="AI123" i="6"/>
  <c r="AV125" i="6"/>
  <c r="O127" i="6"/>
  <c r="Y133" i="6"/>
  <c r="Y136" i="6"/>
  <c r="AW99" i="6"/>
  <c r="Y25" i="6"/>
  <c r="X24" i="6"/>
  <c r="AS62" i="6"/>
  <c r="AS65" i="6"/>
  <c r="AS66" i="6"/>
  <c r="AI77" i="6"/>
  <c r="AI78" i="6"/>
  <c r="AH83" i="6"/>
  <c r="AI83" i="6" s="1"/>
  <c r="AI87" i="6"/>
  <c r="AV103" i="6"/>
  <c r="AH113" i="6"/>
  <c r="AR113" i="6"/>
  <c r="AS113" i="6" s="1"/>
  <c r="O118" i="6"/>
  <c r="O120" i="6"/>
  <c r="O123" i="6"/>
  <c r="Y124" i="6"/>
  <c r="AS134" i="6"/>
  <c r="AF24" i="6"/>
  <c r="O36" i="6"/>
  <c r="AV43" i="6"/>
  <c r="AV44" i="6"/>
  <c r="AV46" i="6"/>
  <c r="AI49" i="6"/>
  <c r="AI50" i="6"/>
  <c r="AI52" i="6"/>
  <c r="AV60" i="6"/>
  <c r="AT66" i="6"/>
  <c r="AS68" i="6"/>
  <c r="AS72" i="6"/>
  <c r="AP83" i="6"/>
  <c r="Y95" i="6"/>
  <c r="Y96" i="6"/>
  <c r="O103" i="6"/>
  <c r="O105" i="6"/>
  <c r="O116" i="6"/>
  <c r="X131" i="6"/>
  <c r="O137" i="6"/>
  <c r="AH24" i="6"/>
  <c r="AT54" i="6"/>
  <c r="AV67" i="6"/>
  <c r="AT69" i="6"/>
  <c r="AT72" i="6"/>
  <c r="AT73" i="6"/>
  <c r="AT74" i="6"/>
  <c r="AS76" i="6"/>
  <c r="AS80" i="6"/>
  <c r="AS84" i="6"/>
  <c r="AR83" i="6"/>
  <c r="AS90" i="6"/>
  <c r="AI94" i="6"/>
  <c r="Y103" i="6"/>
  <c r="AS110" i="6"/>
  <c r="V113" i="6"/>
  <c r="AT115" i="6"/>
  <c r="AV119" i="6"/>
  <c r="AV121" i="6"/>
  <c r="AW121" i="6" s="1"/>
  <c r="AT128" i="6"/>
  <c r="AS132" i="6"/>
  <c r="L24" i="6"/>
  <c r="AI25" i="6"/>
  <c r="AV70" i="6"/>
  <c r="AW70" i="6" s="1"/>
  <c r="AT78" i="6"/>
  <c r="AT82" i="6"/>
  <c r="AT85" i="6"/>
  <c r="AS88" i="6"/>
  <c r="AT109" i="6"/>
  <c r="X113" i="6"/>
  <c r="AI115" i="6"/>
  <c r="AV117" i="6"/>
  <c r="O119" i="6"/>
  <c r="O121" i="6"/>
  <c r="AS126" i="6"/>
  <c r="AT133" i="6"/>
  <c r="AV136" i="6"/>
  <c r="AS137" i="6"/>
  <c r="AV25" i="6"/>
  <c r="N24" i="6"/>
  <c r="AP24" i="6"/>
  <c r="AT51" i="6"/>
  <c r="O52" i="6"/>
  <c r="AI59" i="6"/>
  <c r="Y62" i="6"/>
  <c r="Y64" i="6"/>
  <c r="Y65" i="6"/>
  <c r="Y66" i="6"/>
  <c r="O82" i="6"/>
  <c r="N83" i="6"/>
  <c r="O83" i="6" s="1"/>
  <c r="AI102" i="6"/>
  <c r="AI103" i="6"/>
  <c r="AI105" i="6"/>
  <c r="Y108" i="6"/>
  <c r="O110" i="6"/>
  <c r="O115" i="6"/>
  <c r="Y116" i="6"/>
  <c r="Y121" i="6"/>
  <c r="AI125" i="6"/>
  <c r="O126" i="6"/>
  <c r="O128" i="6"/>
  <c r="AF129" i="6"/>
  <c r="AI129" i="6" s="1"/>
  <c r="AF131" i="5"/>
  <c r="AI136" i="5"/>
  <c r="AI146" i="5"/>
  <c r="AP129" i="5"/>
  <c r="Y130" i="5"/>
  <c r="AG130" i="5"/>
  <c r="AI79" i="5"/>
  <c r="AV31" i="5"/>
  <c r="AS30" i="9"/>
  <c r="W98" i="5"/>
  <c r="AI82" i="5"/>
  <c r="AH83" i="5"/>
  <c r="AQ84" i="5"/>
  <c r="AP83" i="5"/>
  <c r="AX99" i="4"/>
  <c r="AW99" i="4"/>
  <c r="AT97" i="4"/>
  <c r="AU97" i="4" s="1"/>
  <c r="AU98" i="14"/>
  <c r="AT97" i="14"/>
  <c r="AU97" i="14" s="1"/>
  <c r="AX98" i="14"/>
  <c r="AW98" i="14"/>
  <c r="H99" i="9"/>
  <c r="H97" i="5"/>
  <c r="AV97" i="14"/>
  <c r="AB98" i="5"/>
  <c r="AF98" i="5" s="1"/>
  <c r="O99" i="5"/>
  <c r="AU98" i="13"/>
  <c r="AT97" i="13"/>
  <c r="AU97" i="13" s="1"/>
  <c r="AX98" i="13"/>
  <c r="AW98" i="13"/>
  <c r="Z99" i="9"/>
  <c r="Z97" i="9" s="1"/>
  <c r="Z97" i="5"/>
  <c r="AV97" i="13"/>
  <c r="AW97" i="13" s="1"/>
  <c r="AU98" i="12"/>
  <c r="AT97" i="12"/>
  <c r="AU97" i="12" s="1"/>
  <c r="AX98" i="12"/>
  <c r="AX97" i="12" s="1"/>
  <c r="AW98" i="12"/>
  <c r="AV97" i="12"/>
  <c r="AW99" i="11"/>
  <c r="O98" i="9"/>
  <c r="AU98" i="11"/>
  <c r="AT97" i="11"/>
  <c r="AU97" i="11" s="1"/>
  <c r="AX98" i="11"/>
  <c r="AX99" i="11"/>
  <c r="Y99" i="5"/>
  <c r="AV97" i="11"/>
  <c r="AW99" i="10"/>
  <c r="V97" i="5"/>
  <c r="W97" i="5" s="1"/>
  <c r="AU98" i="10"/>
  <c r="AX98" i="10"/>
  <c r="AT97" i="10"/>
  <c r="AU97" i="10" s="1"/>
  <c r="AX99" i="10"/>
  <c r="AV97" i="10"/>
  <c r="N97" i="9"/>
  <c r="AU98" i="8"/>
  <c r="AT97" i="8"/>
  <c r="AU97" i="8" s="1"/>
  <c r="AX98" i="8"/>
  <c r="AV97" i="8"/>
  <c r="AH97" i="9"/>
  <c r="Y98" i="9"/>
  <c r="AW99" i="7"/>
  <c r="AU98" i="7"/>
  <c r="AT97" i="7"/>
  <c r="AU97" i="7" s="1"/>
  <c r="AX98" i="7"/>
  <c r="AW98" i="7"/>
  <c r="W98" i="9"/>
  <c r="AQ99" i="9"/>
  <c r="AX99" i="6"/>
  <c r="X97" i="9"/>
  <c r="AU98" i="6"/>
  <c r="AT97" i="6"/>
  <c r="AU97" i="6" s="1"/>
  <c r="AX98" i="6"/>
  <c r="AV97" i="6"/>
  <c r="AQ98" i="9"/>
  <c r="AW99" i="3"/>
  <c r="AT97" i="3"/>
  <c r="AU97" i="3" s="1"/>
  <c r="AU98" i="3"/>
  <c r="AX98" i="3"/>
  <c r="AX99" i="3"/>
  <c r="AW98" i="3"/>
  <c r="AP97" i="9"/>
  <c r="E97" i="9"/>
  <c r="M98" i="9"/>
  <c r="AU98" i="1"/>
  <c r="AX98" i="1"/>
  <c r="AT97" i="1"/>
  <c r="AX99" i="1"/>
  <c r="AW98" i="1"/>
  <c r="AV97" i="1"/>
  <c r="AT32" i="9"/>
  <c r="AU32" i="9" s="1"/>
  <c r="AW30" i="4"/>
  <c r="AV29" i="4"/>
  <c r="AW29" i="4" s="1"/>
  <c r="AX32" i="4"/>
  <c r="O31" i="9"/>
  <c r="AU31" i="4"/>
  <c r="AX31" i="4"/>
  <c r="AW31" i="4"/>
  <c r="Y31" i="9"/>
  <c r="AU31" i="3"/>
  <c r="AX31" i="3"/>
  <c r="AX32" i="3"/>
  <c r="AV29" i="3"/>
  <c r="AW30" i="3"/>
  <c r="AT29" i="3"/>
  <c r="AU29" i="3" s="1"/>
  <c r="AW31" i="3"/>
  <c r="W32" i="9"/>
  <c r="AI32" i="9"/>
  <c r="AV32" i="5"/>
  <c r="AO29" i="9"/>
  <c r="AQ32" i="9"/>
  <c r="M32" i="9"/>
  <c r="AR29" i="5"/>
  <c r="AS29" i="5" s="1"/>
  <c r="AS30" i="5"/>
  <c r="AR29" i="9"/>
  <c r="W29" i="6"/>
  <c r="M29" i="6"/>
  <c r="AT31" i="9"/>
  <c r="AX31" i="9" s="1"/>
  <c r="Y32" i="9"/>
  <c r="AU31" i="6"/>
  <c r="AX31" i="6"/>
  <c r="AX29" i="6" s="1"/>
  <c r="AT29" i="6"/>
  <c r="AU29" i="6" s="1"/>
  <c r="AS31" i="9"/>
  <c r="AW30" i="6"/>
  <c r="AV29" i="6"/>
  <c r="AI31" i="9"/>
  <c r="AQ29" i="6"/>
  <c r="AV31" i="9"/>
  <c r="O32" i="9"/>
  <c r="AH29" i="9"/>
  <c r="AG32" i="9"/>
  <c r="AW32" i="7"/>
  <c r="AU31" i="7"/>
  <c r="AX31" i="7"/>
  <c r="AT29" i="7"/>
  <c r="AU29" i="7" s="1"/>
  <c r="AS32" i="9"/>
  <c r="AQ31" i="9"/>
  <c r="AW31" i="7"/>
  <c r="AP29" i="9"/>
  <c r="L29" i="9"/>
  <c r="AG31" i="9"/>
  <c r="AX32" i="8"/>
  <c r="AV32" i="9"/>
  <c r="W31" i="9"/>
  <c r="AW32" i="8"/>
  <c r="AU31" i="8"/>
  <c r="AX31" i="8"/>
  <c r="AW31" i="8"/>
  <c r="AW32" i="10"/>
  <c r="AX32" i="10"/>
  <c r="AX29" i="10" s="1"/>
  <c r="AT29" i="10"/>
  <c r="AU29" i="10" s="1"/>
  <c r="AU31" i="11"/>
  <c r="AX31" i="11"/>
  <c r="AW30" i="11"/>
  <c r="AV29" i="11"/>
  <c r="AT29" i="11"/>
  <c r="AU29" i="11" s="1"/>
  <c r="AW31" i="11"/>
  <c r="AX32" i="11"/>
  <c r="AW32" i="12"/>
  <c r="AU31" i="12"/>
  <c r="AX31" i="12"/>
  <c r="AX32" i="12"/>
  <c r="AT29" i="12"/>
  <c r="AU29" i="12" s="1"/>
  <c r="AV29" i="12"/>
  <c r="AW30" i="12"/>
  <c r="AW31" i="12"/>
  <c r="AI29" i="13"/>
  <c r="AW32" i="13"/>
  <c r="AU31" i="13"/>
  <c r="AX31" i="13"/>
  <c r="AT29" i="13"/>
  <c r="AU29" i="13" s="1"/>
  <c r="AS29" i="13"/>
  <c r="AX32" i="13"/>
  <c r="AX31" i="14"/>
  <c r="AX29" i="14" s="1"/>
  <c r="AU31" i="14"/>
  <c r="AT29" i="14"/>
  <c r="AU29" i="14" s="1"/>
  <c r="W30" i="9"/>
  <c r="V29" i="9"/>
  <c r="AG30" i="9"/>
  <c r="AF29" i="9"/>
  <c r="AT30" i="9"/>
  <c r="AU31" i="1"/>
  <c r="AX31" i="1"/>
  <c r="AX29" i="1" s="1"/>
  <c r="AT29" i="1"/>
  <c r="AW31" i="1"/>
  <c r="V48" i="5"/>
  <c r="V55" i="5"/>
  <c r="V63" i="5"/>
  <c r="AH25" i="5"/>
  <c r="AH24" i="5" s="1"/>
  <c r="L46" i="5"/>
  <c r="L42" i="5"/>
  <c r="L40" i="5"/>
  <c r="L36" i="5"/>
  <c r="L34" i="5"/>
  <c r="L27" i="5"/>
  <c r="K47" i="5"/>
  <c r="N52" i="5"/>
  <c r="N54" i="5"/>
  <c r="N58" i="5"/>
  <c r="N60" i="5"/>
  <c r="N62" i="5"/>
  <c r="N64" i="5"/>
  <c r="N66" i="5"/>
  <c r="N68" i="5"/>
  <c r="N70" i="5"/>
  <c r="N72" i="5"/>
  <c r="N74" i="5"/>
  <c r="N76" i="5"/>
  <c r="N78" i="5"/>
  <c r="N116" i="5"/>
  <c r="N118" i="5"/>
  <c r="N120" i="5"/>
  <c r="N122" i="5"/>
  <c r="N124" i="5"/>
  <c r="X26" i="5"/>
  <c r="X33" i="5"/>
  <c r="X37" i="5"/>
  <c r="X41" i="5"/>
  <c r="X45" i="5"/>
  <c r="X48" i="5"/>
  <c r="X50" i="5"/>
  <c r="X54" i="5"/>
  <c r="L130" i="5"/>
  <c r="L129" i="5" s="1"/>
  <c r="X122" i="5"/>
  <c r="AS33" i="6"/>
  <c r="AI37" i="6"/>
  <c r="AI48" i="6"/>
  <c r="AV50" i="6"/>
  <c r="AV52" i="6"/>
  <c r="Y59" i="6"/>
  <c r="AS61" i="6"/>
  <c r="O72" i="6"/>
  <c r="AT87" i="6"/>
  <c r="O89" i="6"/>
  <c r="O109" i="6"/>
  <c r="Y110" i="6"/>
  <c r="Y49" i="6"/>
  <c r="O50" i="6"/>
  <c r="AV55" i="6"/>
  <c r="AS55" i="6"/>
  <c r="AT59" i="6"/>
  <c r="AT62" i="6"/>
  <c r="AT65" i="6"/>
  <c r="AS69" i="6"/>
  <c r="AV76" i="6"/>
  <c r="AS78" i="6"/>
  <c r="AS79" i="6"/>
  <c r="Y85" i="6"/>
  <c r="AV86" i="6"/>
  <c r="AV87" i="6"/>
  <c r="AS89" i="6"/>
  <c r="AI107" i="6"/>
  <c r="AS111" i="6"/>
  <c r="AS34" i="6"/>
  <c r="AI44" i="6"/>
  <c r="AI46" i="6"/>
  <c r="X47" i="6"/>
  <c r="AI68" i="6"/>
  <c r="AT70" i="6"/>
  <c r="AI70" i="6"/>
  <c r="O76" i="6"/>
  <c r="AT80" i="6"/>
  <c r="AI80" i="6"/>
  <c r="AS40" i="6"/>
  <c r="AV62" i="6"/>
  <c r="AV68" i="6"/>
  <c r="Y69" i="6"/>
  <c r="AS73" i="6"/>
  <c r="AV80" i="6"/>
  <c r="O84" i="6"/>
  <c r="Y86" i="6"/>
  <c r="O90" i="6"/>
  <c r="AS93" i="6"/>
  <c r="AS94" i="6"/>
  <c r="Y100" i="6"/>
  <c r="AI104" i="6"/>
  <c r="AS105" i="6"/>
  <c r="AV112" i="6"/>
  <c r="AS112" i="6"/>
  <c r="AT37" i="6"/>
  <c r="AT40" i="6"/>
  <c r="AS42" i="6"/>
  <c r="AS43" i="6"/>
  <c r="AS44" i="6"/>
  <c r="AS45" i="6"/>
  <c r="AS46" i="6"/>
  <c r="Y50" i="6"/>
  <c r="AV51" i="6"/>
  <c r="AS52" i="6"/>
  <c r="AV56" i="6"/>
  <c r="AT57" i="6"/>
  <c r="O58" i="6"/>
  <c r="AI74" i="6"/>
  <c r="O80" i="6"/>
  <c r="AI85" i="6"/>
  <c r="AI86" i="6"/>
  <c r="Y90" i="6"/>
  <c r="O91" i="6"/>
  <c r="O94" i="6"/>
  <c r="AI95" i="6"/>
  <c r="Y105" i="6"/>
  <c r="AI106" i="6"/>
  <c r="O112" i="6"/>
  <c r="AV38" i="6"/>
  <c r="O39" i="6"/>
  <c r="O41" i="6"/>
  <c r="O42" i="6"/>
  <c r="AT46" i="6"/>
  <c r="AT53" i="6"/>
  <c r="AI57" i="6"/>
  <c r="AS58" i="6"/>
  <c r="AT61" i="6"/>
  <c r="AI61" i="6"/>
  <c r="AT63" i="6"/>
  <c r="AW63" i="6" s="1"/>
  <c r="AT64" i="6"/>
  <c r="AV65" i="6"/>
  <c r="AS70" i="6"/>
  <c r="AI75" i="6"/>
  <c r="O77" i="6"/>
  <c r="AS77" i="6"/>
  <c r="Y79" i="6"/>
  <c r="AI82" i="6"/>
  <c r="Y87" i="6"/>
  <c r="AV54" i="6"/>
  <c r="AI69" i="6"/>
  <c r="AI72" i="6"/>
  <c r="O95" i="6"/>
  <c r="AI27" i="6"/>
  <c r="AI28" i="6"/>
  <c r="AI33" i="6"/>
  <c r="Y37" i="6"/>
  <c r="Y42" i="6"/>
  <c r="AF47" i="6"/>
  <c r="O53" i="6"/>
  <c r="Y58" i="6"/>
  <c r="AV59" i="6"/>
  <c r="O61" i="6"/>
  <c r="O64" i="6"/>
  <c r="AV71" i="6"/>
  <c r="AV72" i="6"/>
  <c r="AW72" i="6" s="1"/>
  <c r="AS74" i="6"/>
  <c r="AS82" i="6"/>
  <c r="AS85" i="6"/>
  <c r="AS86" i="6"/>
  <c r="AS92" i="6"/>
  <c r="AI96" i="6"/>
  <c r="AS100" i="6"/>
  <c r="AV104" i="6"/>
  <c r="O106" i="6"/>
  <c r="AI109" i="6"/>
  <c r="AV111" i="6"/>
  <c r="AI53" i="5"/>
  <c r="AO53" i="5" s="1"/>
  <c r="AI57" i="5"/>
  <c r="AO57" i="5" s="1"/>
  <c r="AI69" i="5"/>
  <c r="AO69" i="5" s="1"/>
  <c r="AR69" i="5" s="1"/>
  <c r="AS69" i="5" s="1"/>
  <c r="AI73" i="5"/>
  <c r="AI54" i="5"/>
  <c r="AI58" i="5"/>
  <c r="V51" i="5"/>
  <c r="AI70" i="5"/>
  <c r="AI74" i="5"/>
  <c r="AO74" i="5" s="1"/>
  <c r="X52" i="5"/>
  <c r="N126" i="5"/>
  <c r="N132" i="5"/>
  <c r="AI51" i="5"/>
  <c r="AI55" i="5"/>
  <c r="AI78" i="5"/>
  <c r="AO78" i="5" s="1"/>
  <c r="AI59" i="5"/>
  <c r="AI67" i="5"/>
  <c r="AO67" i="5" s="1"/>
  <c r="AI71" i="5"/>
  <c r="AO71" i="5" s="1"/>
  <c r="AI40" i="5"/>
  <c r="AI52" i="5"/>
  <c r="AI56" i="5"/>
  <c r="AI75" i="5"/>
  <c r="AI49" i="5"/>
  <c r="AO49" i="5" s="1"/>
  <c r="AI68" i="5"/>
  <c r="AI72" i="5"/>
  <c r="AO72" i="5" s="1"/>
  <c r="AR72" i="5" s="1"/>
  <c r="AS72" i="5" s="1"/>
  <c r="N80" i="5"/>
  <c r="X80" i="5"/>
  <c r="X124" i="5"/>
  <c r="N128" i="5"/>
  <c r="N133" i="5"/>
  <c r="N134" i="5"/>
  <c r="N138" i="5"/>
  <c r="N145" i="5"/>
  <c r="N146" i="5"/>
  <c r="E28" i="5"/>
  <c r="AG28" i="5" s="1"/>
  <c r="E39" i="5"/>
  <c r="E48" i="5"/>
  <c r="AQ48" i="5" s="1"/>
  <c r="E64" i="5"/>
  <c r="AG64" i="5" s="1"/>
  <c r="E72" i="5"/>
  <c r="AG72" i="5" s="1"/>
  <c r="E80" i="5"/>
  <c r="AG80" i="5" s="1"/>
  <c r="E120" i="5"/>
  <c r="N25" i="5"/>
  <c r="AP25" i="5"/>
  <c r="AP24" i="5" s="1"/>
  <c r="N45" i="5"/>
  <c r="N43" i="5"/>
  <c r="N41" i="5"/>
  <c r="N39" i="5"/>
  <c r="N38" i="5"/>
  <c r="N37" i="5"/>
  <c r="N35" i="5"/>
  <c r="N34" i="5"/>
  <c r="N33" i="5"/>
  <c r="N28" i="5"/>
  <c r="N27" i="5"/>
  <c r="N26" i="5"/>
  <c r="L49" i="5"/>
  <c r="L50" i="5"/>
  <c r="L51" i="5"/>
  <c r="L53" i="5"/>
  <c r="L54" i="5"/>
  <c r="L55" i="5"/>
  <c r="L57" i="5"/>
  <c r="X25" i="5"/>
  <c r="K113" i="5"/>
  <c r="D131" i="5"/>
  <c r="G47" i="5"/>
  <c r="I143" i="5"/>
  <c r="N48" i="5"/>
  <c r="I47" i="5"/>
  <c r="V52" i="5"/>
  <c r="V54" i="5"/>
  <c r="V56" i="5"/>
  <c r="V58" i="5"/>
  <c r="V62" i="5"/>
  <c r="V64" i="5"/>
  <c r="J131" i="5"/>
  <c r="V78" i="5"/>
  <c r="V59" i="5"/>
  <c r="V60" i="5"/>
  <c r="V67" i="5"/>
  <c r="E66" i="5"/>
  <c r="AG66" i="5" s="1"/>
  <c r="H47" i="5"/>
  <c r="V25" i="5"/>
  <c r="J47" i="5"/>
  <c r="E58" i="5"/>
  <c r="AG58" i="5" s="1"/>
  <c r="E74" i="5"/>
  <c r="AG74" i="5" s="1"/>
  <c r="E107" i="5"/>
  <c r="E78" i="5"/>
  <c r="AG78" i="5" s="1"/>
  <c r="V71" i="5"/>
  <c r="Y35" i="6"/>
  <c r="Y26" i="6"/>
  <c r="O27" i="6"/>
  <c r="AS27" i="6"/>
  <c r="O33" i="6"/>
  <c r="O34" i="6"/>
  <c r="AS37" i="6"/>
  <c r="AI41" i="6"/>
  <c r="Y45" i="6"/>
  <c r="O46" i="6"/>
  <c r="AT28" i="6"/>
  <c r="AT38" i="6"/>
  <c r="Y39" i="6"/>
  <c r="O40" i="6"/>
  <c r="AS41" i="6"/>
  <c r="AI45" i="6"/>
  <c r="Y27" i="6"/>
  <c r="AS28" i="6"/>
  <c r="Y36" i="6"/>
  <c r="AV37" i="6"/>
  <c r="O28" i="6"/>
  <c r="Y43" i="6"/>
  <c r="O44" i="6"/>
  <c r="AS35" i="6"/>
  <c r="O38" i="6"/>
  <c r="AI39" i="6"/>
  <c r="Y40" i="6"/>
  <c r="Y28" i="6"/>
  <c r="AT39" i="6"/>
  <c r="AI43" i="6"/>
  <c r="AT45" i="6"/>
  <c r="AI34" i="6"/>
  <c r="AV36" i="6"/>
  <c r="Y38" i="6"/>
  <c r="AS39" i="6"/>
  <c r="Y44" i="6"/>
  <c r="AV45" i="6"/>
  <c r="AI27" i="5"/>
  <c r="AO27" i="5" s="1"/>
  <c r="AR27" i="5" s="1"/>
  <c r="AI33" i="5"/>
  <c r="AO33" i="5" s="1"/>
  <c r="AI43" i="5"/>
  <c r="AO43" i="5" s="1"/>
  <c r="AR43" i="5" s="1"/>
  <c r="AS43" i="5" s="1"/>
  <c r="AI34" i="5"/>
  <c r="AO34" i="5" s="1"/>
  <c r="AR34" i="5" s="1"/>
  <c r="AS34" i="5" s="1"/>
  <c r="S113" i="5"/>
  <c r="U113" i="5"/>
  <c r="AI28" i="5"/>
  <c r="AO28" i="5" s="1"/>
  <c r="AR28" i="5" s="1"/>
  <c r="AS28" i="5" s="1"/>
  <c r="AI44" i="5"/>
  <c r="AI35" i="5"/>
  <c r="AO35" i="5" s="1"/>
  <c r="AR35" i="5" s="1"/>
  <c r="AS35" i="5" s="1"/>
  <c r="AI42" i="5"/>
  <c r="AO42" i="5" s="1"/>
  <c r="AR42" i="5" s="1"/>
  <c r="AI45" i="5"/>
  <c r="AO45" i="5" s="1"/>
  <c r="AI26" i="5"/>
  <c r="AI36" i="5"/>
  <c r="AI46" i="5"/>
  <c r="V68" i="5"/>
  <c r="V75" i="5"/>
  <c r="V72" i="5"/>
  <c r="V76" i="5"/>
  <c r="V79" i="5"/>
  <c r="G113" i="5"/>
  <c r="Q113" i="5"/>
  <c r="G131" i="5"/>
  <c r="K143" i="5"/>
  <c r="V80" i="5"/>
  <c r="H131" i="5"/>
  <c r="I131" i="5"/>
  <c r="K131" i="5"/>
  <c r="G143" i="5"/>
  <c r="J143" i="5"/>
  <c r="C113" i="5"/>
  <c r="AQ51" i="5"/>
  <c r="D113" i="5"/>
  <c r="I113" i="5"/>
  <c r="D47" i="5"/>
  <c r="L144" i="5"/>
  <c r="L145" i="5"/>
  <c r="C131" i="5"/>
  <c r="C47" i="5"/>
  <c r="H143" i="5"/>
  <c r="C143" i="5"/>
  <c r="D143" i="5"/>
  <c r="E52" i="5"/>
  <c r="AQ52" i="5" s="1"/>
  <c r="E60" i="5"/>
  <c r="AG60" i="5" s="1"/>
  <c r="AQ146" i="5"/>
  <c r="X131" i="5"/>
  <c r="Y131" i="5" s="1"/>
  <c r="AI129" i="5"/>
  <c r="Y136" i="5"/>
  <c r="AI132" i="5"/>
  <c r="AF143" i="5"/>
  <c r="Y137" i="5"/>
  <c r="Y144" i="5"/>
  <c r="AI130" i="5"/>
  <c r="AI138" i="5"/>
  <c r="AI133" i="5"/>
  <c r="X129" i="5"/>
  <c r="Y129" i="5" s="1"/>
  <c r="Y138" i="5"/>
  <c r="AH131" i="5"/>
  <c r="AI134" i="5"/>
  <c r="AI144" i="5"/>
  <c r="AP143" i="5"/>
  <c r="AT34" i="6"/>
  <c r="O35" i="6"/>
  <c r="AV40" i="6"/>
  <c r="AT42" i="6"/>
  <c r="O43" i="6"/>
  <c r="AT48" i="6"/>
  <c r="O49" i="6"/>
  <c r="Y55" i="6"/>
  <c r="AT55" i="6"/>
  <c r="AT56" i="6"/>
  <c r="Y61" i="6"/>
  <c r="O67" i="6"/>
  <c r="AT67" i="6"/>
  <c r="AW67" i="6" s="1"/>
  <c r="AT75" i="6"/>
  <c r="AV35" i="6"/>
  <c r="R147" i="6"/>
  <c r="Z147" i="6"/>
  <c r="L47" i="6"/>
  <c r="AR47" i="6"/>
  <c r="AI54" i="6"/>
  <c r="AV61" i="6"/>
  <c r="Y63" i="6"/>
  <c r="O71" i="6"/>
  <c r="AT71" i="6"/>
  <c r="AW71" i="6" s="1"/>
  <c r="O75" i="6"/>
  <c r="AV77" i="6"/>
  <c r="AS71" i="6"/>
  <c r="AT25" i="6"/>
  <c r="O26" i="6"/>
  <c r="Y33" i="6"/>
  <c r="AV34" i="6"/>
  <c r="AT36" i="6"/>
  <c r="O37" i="6"/>
  <c r="AV42" i="6"/>
  <c r="AT44" i="6"/>
  <c r="O45" i="6"/>
  <c r="AV48" i="6"/>
  <c r="AT50" i="6"/>
  <c r="O51" i="6"/>
  <c r="AI51" i="6"/>
  <c r="AT52" i="6"/>
  <c r="AV58" i="6"/>
  <c r="Y67" i="6"/>
  <c r="AV73" i="6"/>
  <c r="Y75" i="6"/>
  <c r="AV28" i="6"/>
  <c r="AT33" i="6"/>
  <c r="AV39" i="6"/>
  <c r="AT41" i="6"/>
  <c r="N47" i="6"/>
  <c r="V47" i="6"/>
  <c r="Y52" i="6"/>
  <c r="AV57" i="6"/>
  <c r="AI63" i="6"/>
  <c r="AV69" i="6"/>
  <c r="AS54" i="6"/>
  <c r="AI56" i="6"/>
  <c r="O60" i="6"/>
  <c r="AI67" i="6"/>
  <c r="Y71" i="6"/>
  <c r="AV33" i="6"/>
  <c r="AT35" i="6"/>
  <c r="AV41" i="6"/>
  <c r="AT43" i="6"/>
  <c r="AT49" i="6"/>
  <c r="AS63" i="6"/>
  <c r="AI71" i="6"/>
  <c r="O63" i="6"/>
  <c r="Y54" i="6"/>
  <c r="O56" i="6"/>
  <c r="AT60" i="6"/>
  <c r="AS67" i="6"/>
  <c r="AS75" i="6"/>
  <c r="O62" i="6"/>
  <c r="O70" i="6"/>
  <c r="AV75" i="6"/>
  <c r="AT77" i="6"/>
  <c r="O78" i="6"/>
  <c r="AT84" i="6"/>
  <c r="O85" i="6"/>
  <c r="AV90" i="6"/>
  <c r="AT92" i="6"/>
  <c r="O93" i="6"/>
  <c r="Y102" i="6"/>
  <c r="Y106" i="6"/>
  <c r="AT107" i="6"/>
  <c r="AV109" i="6"/>
  <c r="AT104" i="6"/>
  <c r="AV108" i="6"/>
  <c r="AI111" i="6"/>
  <c r="AT79" i="6"/>
  <c r="AV84" i="6"/>
  <c r="AT86" i="6"/>
  <c r="AV92" i="6"/>
  <c r="AT94" i="6"/>
  <c r="AV100" i="6"/>
  <c r="AV66" i="6"/>
  <c r="AW66" i="6" s="1"/>
  <c r="AT68" i="6"/>
  <c r="AV74" i="6"/>
  <c r="AT76" i="6"/>
  <c r="AI84" i="6"/>
  <c r="AV89" i="6"/>
  <c r="AT91" i="6"/>
  <c r="AV101" i="6"/>
  <c r="O104" i="6"/>
  <c r="O111" i="6"/>
  <c r="AT111" i="6"/>
  <c r="AT106" i="6"/>
  <c r="AW145" i="6"/>
  <c r="AT100" i="6"/>
  <c r="O102" i="6"/>
  <c r="AS102" i="6"/>
  <c r="AS106" i="6"/>
  <c r="AS107" i="6"/>
  <c r="AV82" i="6"/>
  <c r="AV88" i="6"/>
  <c r="AT90" i="6"/>
  <c r="AV96" i="6"/>
  <c r="AT102" i="6"/>
  <c r="AV102" i="6"/>
  <c r="AV105" i="6"/>
  <c r="AW105" i="6" s="1"/>
  <c r="AV110" i="6"/>
  <c r="AT112" i="6"/>
  <c r="AV116" i="6"/>
  <c r="AT118" i="6"/>
  <c r="AV124" i="6"/>
  <c r="AT126" i="6"/>
  <c r="AW126" i="6" s="1"/>
  <c r="AT136" i="6"/>
  <c r="AF113" i="6"/>
  <c r="AH131" i="6"/>
  <c r="AP131" i="6"/>
  <c r="AR135" i="6"/>
  <c r="AH143" i="6"/>
  <c r="AI143" i="6" s="1"/>
  <c r="AP143" i="6"/>
  <c r="AS143" i="6" s="1"/>
  <c r="AV115" i="6"/>
  <c r="AT117" i="6"/>
  <c r="AV123" i="6"/>
  <c r="AT125" i="6"/>
  <c r="AV106" i="6"/>
  <c r="AT108" i="6"/>
  <c r="AV120" i="6"/>
  <c r="AT122" i="6"/>
  <c r="AV128" i="6"/>
  <c r="AV132" i="6"/>
  <c r="AT134" i="6"/>
  <c r="AV138" i="6"/>
  <c r="AW138" i="6" s="1"/>
  <c r="AV144" i="6"/>
  <c r="AT146" i="6"/>
  <c r="L113" i="6"/>
  <c r="N131" i="6"/>
  <c r="V131" i="6"/>
  <c r="X135" i="6"/>
  <c r="Y135" i="6" s="1"/>
  <c r="N143" i="6"/>
  <c r="O143" i="6" s="1"/>
  <c r="V143" i="6"/>
  <c r="AT110" i="6"/>
  <c r="AT116" i="6"/>
  <c r="AV122" i="6"/>
  <c r="AT124" i="6"/>
  <c r="AV134" i="6"/>
  <c r="AV146" i="6"/>
  <c r="N113" i="6"/>
  <c r="L129" i="6"/>
  <c r="AQ89" i="5"/>
  <c r="AQ85" i="5"/>
  <c r="AP47" i="5"/>
  <c r="AQ86" i="5"/>
  <c r="AQ87" i="5"/>
  <c r="AQ95" i="5"/>
  <c r="AQ105" i="5"/>
  <c r="AQ115" i="5"/>
  <c r="AQ91" i="5"/>
  <c r="AQ101" i="5"/>
  <c r="AQ109" i="5"/>
  <c r="AH47" i="5"/>
  <c r="AI47" i="5" s="1"/>
  <c r="Y143" i="5"/>
  <c r="W130" i="5"/>
  <c r="AT130" i="3"/>
  <c r="AH146" i="9"/>
  <c r="AH128" i="9"/>
  <c r="X146" i="9"/>
  <c r="X128" i="9"/>
  <c r="AK27" i="9"/>
  <c r="AN146" i="9"/>
  <c r="AL146" i="9"/>
  <c r="AJ146" i="9"/>
  <c r="AN145" i="9"/>
  <c r="AM145" i="9"/>
  <c r="AL145" i="9"/>
  <c r="AK145" i="9"/>
  <c r="AJ145" i="9"/>
  <c r="AN144" i="9"/>
  <c r="AM144" i="9"/>
  <c r="AL144" i="9"/>
  <c r="AK144" i="9"/>
  <c r="AJ144" i="9"/>
  <c r="AN141" i="9"/>
  <c r="AN140" i="9" s="1"/>
  <c r="AM141" i="9"/>
  <c r="AM140" i="9" s="1"/>
  <c r="AL141" i="9"/>
  <c r="AL140" i="9" s="1"/>
  <c r="AK141" i="9"/>
  <c r="AK140" i="9" s="1"/>
  <c r="AJ141" i="9"/>
  <c r="AJ140" i="9" s="1"/>
  <c r="AN138" i="9"/>
  <c r="AM138" i="9"/>
  <c r="AL138" i="9"/>
  <c r="AK138" i="9"/>
  <c r="AJ138" i="9"/>
  <c r="AN137" i="9"/>
  <c r="AM137" i="9"/>
  <c r="AL137" i="9"/>
  <c r="AK137" i="9"/>
  <c r="AJ137" i="9"/>
  <c r="AN136" i="9"/>
  <c r="AM136" i="9"/>
  <c r="AL136" i="9"/>
  <c r="AK136" i="9"/>
  <c r="AJ136" i="9"/>
  <c r="AN134" i="9"/>
  <c r="AM134" i="9"/>
  <c r="AL134" i="9"/>
  <c r="AK134" i="9"/>
  <c r="AJ134" i="9"/>
  <c r="AN133" i="9"/>
  <c r="AM133" i="9"/>
  <c r="AL133" i="9"/>
  <c r="AK133" i="9"/>
  <c r="AJ133" i="9"/>
  <c r="AN132" i="9"/>
  <c r="AM132" i="9"/>
  <c r="AL132" i="9"/>
  <c r="AK132" i="9"/>
  <c r="AJ132" i="9"/>
  <c r="AN130" i="9"/>
  <c r="AN129" i="9" s="1"/>
  <c r="AM130" i="9"/>
  <c r="AM129" i="9" s="1"/>
  <c r="AL130" i="9"/>
  <c r="AL129" i="9" s="1"/>
  <c r="AK130" i="9"/>
  <c r="AJ130" i="9"/>
  <c r="AN128" i="9"/>
  <c r="AL128" i="9"/>
  <c r="AJ128" i="9"/>
  <c r="AN127" i="9"/>
  <c r="AL127" i="9"/>
  <c r="AJ127" i="9"/>
  <c r="AN126" i="9"/>
  <c r="AL126" i="9"/>
  <c r="AJ126" i="9"/>
  <c r="AN125" i="9"/>
  <c r="AL125" i="9"/>
  <c r="AJ125" i="9"/>
  <c r="AN124" i="9"/>
  <c r="AL124" i="9"/>
  <c r="AJ124" i="9"/>
  <c r="AN123" i="9"/>
  <c r="AL123" i="9"/>
  <c r="AJ123" i="9"/>
  <c r="AN122" i="9"/>
  <c r="AL122" i="9"/>
  <c r="AJ122" i="9"/>
  <c r="AN121" i="9"/>
  <c r="AL121" i="9"/>
  <c r="AJ121" i="9"/>
  <c r="AN120" i="9"/>
  <c r="AL120" i="9"/>
  <c r="AJ120" i="9"/>
  <c r="AN119" i="9"/>
  <c r="AL119" i="9"/>
  <c r="AJ119" i="9"/>
  <c r="AN118" i="9"/>
  <c r="AL118" i="9"/>
  <c r="AJ118" i="9"/>
  <c r="AN117" i="9"/>
  <c r="AL117" i="9"/>
  <c r="AJ117" i="9"/>
  <c r="AN116" i="9"/>
  <c r="AL116" i="9"/>
  <c r="AJ116" i="9"/>
  <c r="AN115" i="9"/>
  <c r="AL115" i="9"/>
  <c r="AJ115" i="9"/>
  <c r="AN114" i="9"/>
  <c r="AL114" i="9"/>
  <c r="AJ114" i="9"/>
  <c r="AN112" i="9"/>
  <c r="AL112" i="9"/>
  <c r="AJ112" i="9"/>
  <c r="AN111" i="9"/>
  <c r="AL111" i="9"/>
  <c r="AJ111" i="9"/>
  <c r="AN110" i="9"/>
  <c r="AL110" i="9"/>
  <c r="AJ110" i="9"/>
  <c r="AN109" i="9"/>
  <c r="AL109" i="9"/>
  <c r="AJ109" i="9"/>
  <c r="AN108" i="9"/>
  <c r="AL108" i="9"/>
  <c r="AJ108" i="9"/>
  <c r="AN107" i="9"/>
  <c r="AL107" i="9"/>
  <c r="AJ107" i="9"/>
  <c r="AN106" i="9"/>
  <c r="AL106" i="9"/>
  <c r="AJ106" i="9"/>
  <c r="AN105" i="9"/>
  <c r="AL105" i="9"/>
  <c r="AJ105" i="9"/>
  <c r="AN104" i="9"/>
  <c r="AL104" i="9"/>
  <c r="AJ104" i="9"/>
  <c r="AN103" i="9"/>
  <c r="AL103" i="9"/>
  <c r="AJ103" i="9"/>
  <c r="AN102" i="9"/>
  <c r="AL102" i="9"/>
  <c r="AJ102" i="9"/>
  <c r="AN101" i="9"/>
  <c r="AL101" i="9"/>
  <c r="AJ101" i="9"/>
  <c r="AN100" i="9"/>
  <c r="AL100" i="9"/>
  <c r="AJ100" i="9"/>
  <c r="AN96" i="9"/>
  <c r="AL96" i="9"/>
  <c r="AJ96" i="9"/>
  <c r="AN95" i="9"/>
  <c r="AL95" i="9"/>
  <c r="AJ95" i="9"/>
  <c r="AN94" i="9"/>
  <c r="AL94" i="9"/>
  <c r="AJ94" i="9"/>
  <c r="AN93" i="9"/>
  <c r="AL93" i="9"/>
  <c r="AJ93" i="9"/>
  <c r="AN92" i="9"/>
  <c r="AL92" i="9"/>
  <c r="AJ92" i="9"/>
  <c r="AN91" i="9"/>
  <c r="AL91" i="9"/>
  <c r="AJ91" i="9"/>
  <c r="AN90" i="9"/>
  <c r="AL90" i="9"/>
  <c r="AJ90" i="9"/>
  <c r="AN89" i="9"/>
  <c r="AL89" i="9"/>
  <c r="AJ89" i="9"/>
  <c r="AN88" i="9"/>
  <c r="AL88" i="9"/>
  <c r="AJ88" i="9"/>
  <c r="AN87" i="9"/>
  <c r="AL87" i="9"/>
  <c r="AJ87" i="9"/>
  <c r="AN86" i="9"/>
  <c r="AL86" i="9"/>
  <c r="AJ86" i="9"/>
  <c r="AN85" i="9"/>
  <c r="AL85" i="9"/>
  <c r="AJ85" i="9"/>
  <c r="AN84" i="9"/>
  <c r="AL84" i="9"/>
  <c r="AJ84" i="9"/>
  <c r="AN82" i="9"/>
  <c r="AM82" i="9"/>
  <c r="AL82" i="9"/>
  <c r="AK82" i="9"/>
  <c r="AJ82" i="9"/>
  <c r="AN80" i="9"/>
  <c r="AM80" i="9"/>
  <c r="AL80" i="9"/>
  <c r="AK80" i="9"/>
  <c r="AJ80" i="9"/>
  <c r="AN79" i="9"/>
  <c r="AM79" i="9"/>
  <c r="AL79" i="9"/>
  <c r="AK79" i="9"/>
  <c r="AJ79" i="9"/>
  <c r="AN78" i="9"/>
  <c r="AM78" i="9"/>
  <c r="AL78" i="9"/>
  <c r="AK78" i="9"/>
  <c r="AJ78" i="9"/>
  <c r="AN77" i="9"/>
  <c r="AM77" i="9"/>
  <c r="AL77" i="9"/>
  <c r="AK77" i="9"/>
  <c r="AJ77" i="9"/>
  <c r="AN76" i="9"/>
  <c r="AM76" i="9"/>
  <c r="AL76" i="9"/>
  <c r="AK76" i="9"/>
  <c r="AJ76" i="9"/>
  <c r="AN75" i="9"/>
  <c r="AM75" i="9"/>
  <c r="AL75" i="9"/>
  <c r="AK75" i="9"/>
  <c r="AJ75" i="9"/>
  <c r="AN74" i="9"/>
  <c r="AM74" i="9"/>
  <c r="AL74" i="9"/>
  <c r="AK74" i="9"/>
  <c r="AJ74" i="9"/>
  <c r="AN73" i="9"/>
  <c r="AM73" i="9"/>
  <c r="AL73" i="9"/>
  <c r="AK73" i="9"/>
  <c r="AJ73" i="9"/>
  <c r="AN72" i="9"/>
  <c r="AM72" i="9"/>
  <c r="AL72" i="9"/>
  <c r="AK72" i="9"/>
  <c r="AJ72" i="9"/>
  <c r="AN71" i="9"/>
  <c r="AM71" i="9"/>
  <c r="AL71" i="9"/>
  <c r="AK71" i="9"/>
  <c r="AJ71" i="9"/>
  <c r="AN70" i="9"/>
  <c r="AM70" i="9"/>
  <c r="AL70" i="9"/>
  <c r="AK70" i="9"/>
  <c r="AJ70" i="9"/>
  <c r="AN69" i="9"/>
  <c r="AM69" i="9"/>
  <c r="AL69" i="9"/>
  <c r="AK69" i="9"/>
  <c r="AJ69" i="9"/>
  <c r="AN68" i="9"/>
  <c r="AM68" i="9"/>
  <c r="AL68" i="9"/>
  <c r="AK68" i="9"/>
  <c r="AJ68" i="9"/>
  <c r="AN67" i="9"/>
  <c r="AM67" i="9"/>
  <c r="AL67" i="9"/>
  <c r="AK67" i="9"/>
  <c r="AJ67" i="9"/>
  <c r="AN66" i="9"/>
  <c r="AM66" i="9"/>
  <c r="AL66" i="9"/>
  <c r="AK66" i="9"/>
  <c r="AJ66" i="9"/>
  <c r="AN65" i="9"/>
  <c r="AM65" i="9"/>
  <c r="AL65" i="9"/>
  <c r="AK65" i="9"/>
  <c r="AJ65" i="9"/>
  <c r="AN64" i="9"/>
  <c r="AM64" i="9"/>
  <c r="AL64" i="9"/>
  <c r="AK64" i="9"/>
  <c r="AJ64" i="9"/>
  <c r="AN63" i="9"/>
  <c r="AM63" i="9"/>
  <c r="AL63" i="9"/>
  <c r="AK63" i="9"/>
  <c r="AJ63" i="9"/>
  <c r="AN62" i="9"/>
  <c r="AM62" i="9"/>
  <c r="AL62" i="9"/>
  <c r="AK62" i="9"/>
  <c r="AJ62" i="9"/>
  <c r="AN61" i="9"/>
  <c r="AM61" i="9"/>
  <c r="AL61" i="9"/>
  <c r="AK61" i="9"/>
  <c r="AJ61" i="9"/>
  <c r="AN60" i="9"/>
  <c r="AM60" i="9"/>
  <c r="AL60" i="9"/>
  <c r="AK60" i="9"/>
  <c r="AJ60" i="9"/>
  <c r="AN59" i="9"/>
  <c r="AM59" i="9"/>
  <c r="AL59" i="9"/>
  <c r="AK59" i="9"/>
  <c r="AJ59" i="9"/>
  <c r="AN58" i="9"/>
  <c r="AM58" i="9"/>
  <c r="AL58" i="9"/>
  <c r="AK58" i="9"/>
  <c r="AJ58" i="9"/>
  <c r="AN57" i="9"/>
  <c r="AM57" i="9"/>
  <c r="AL57" i="9"/>
  <c r="AK57" i="9"/>
  <c r="AJ57" i="9"/>
  <c r="AN56" i="9"/>
  <c r="AM56" i="9"/>
  <c r="AL56" i="9"/>
  <c r="AK56" i="9"/>
  <c r="AJ56" i="9"/>
  <c r="AN55" i="9"/>
  <c r="AM55" i="9"/>
  <c r="AL55" i="9"/>
  <c r="AK55" i="9"/>
  <c r="AJ55" i="9"/>
  <c r="AN54" i="9"/>
  <c r="AM54" i="9"/>
  <c r="AL54" i="9"/>
  <c r="AK54" i="9"/>
  <c r="AJ54" i="9"/>
  <c r="AN53" i="9"/>
  <c r="AM53" i="9"/>
  <c r="AL53" i="9"/>
  <c r="AK53" i="9"/>
  <c r="AJ53" i="9"/>
  <c r="AN52" i="9"/>
  <c r="AM52" i="9"/>
  <c r="AL52" i="9"/>
  <c r="AK52" i="9"/>
  <c r="AJ52" i="9"/>
  <c r="AN51" i="9"/>
  <c r="AM51" i="9"/>
  <c r="AL51" i="9"/>
  <c r="AK51" i="9"/>
  <c r="AJ51" i="9"/>
  <c r="AN50" i="9"/>
  <c r="AM50" i="9"/>
  <c r="AL50" i="9"/>
  <c r="AK50" i="9"/>
  <c r="AJ50" i="9"/>
  <c r="AN49" i="9"/>
  <c r="AM49" i="9"/>
  <c r="AL49" i="9"/>
  <c r="AK49" i="9"/>
  <c r="AJ49" i="9"/>
  <c r="AN48" i="9"/>
  <c r="AM48" i="9"/>
  <c r="AL48" i="9"/>
  <c r="AK48" i="9"/>
  <c r="AJ48" i="9"/>
  <c r="AN46" i="9"/>
  <c r="AM46" i="9"/>
  <c r="AL46" i="9"/>
  <c r="AK46" i="9"/>
  <c r="AJ46" i="9"/>
  <c r="AN45" i="9"/>
  <c r="AM45" i="9"/>
  <c r="AL45" i="9"/>
  <c r="AK45" i="9"/>
  <c r="AJ45" i="9"/>
  <c r="AN44" i="9"/>
  <c r="AM44" i="9"/>
  <c r="AL44" i="9"/>
  <c r="AK44" i="9"/>
  <c r="AJ44" i="9"/>
  <c r="AN43" i="9"/>
  <c r="AM43" i="9"/>
  <c r="AL43" i="9"/>
  <c r="AK43" i="9"/>
  <c r="AJ43" i="9"/>
  <c r="AN42" i="9"/>
  <c r="AM42" i="9"/>
  <c r="AL42" i="9"/>
  <c r="AK42" i="9"/>
  <c r="AJ42" i="9"/>
  <c r="AN41" i="9"/>
  <c r="AM41" i="9"/>
  <c r="AL41" i="9"/>
  <c r="AK41" i="9"/>
  <c r="AJ41" i="9"/>
  <c r="AN40" i="9"/>
  <c r="AM40" i="9"/>
  <c r="AL40" i="9"/>
  <c r="AK40" i="9"/>
  <c r="AJ40" i="9"/>
  <c r="AN39" i="9"/>
  <c r="AM39" i="9"/>
  <c r="AL39" i="9"/>
  <c r="AK39" i="9"/>
  <c r="AJ39" i="9"/>
  <c r="AN38" i="9"/>
  <c r="AM38" i="9"/>
  <c r="AL38" i="9"/>
  <c r="AK38" i="9"/>
  <c r="AJ38" i="9"/>
  <c r="AN37" i="9"/>
  <c r="AM37" i="9"/>
  <c r="AL37" i="9"/>
  <c r="AK37" i="9"/>
  <c r="AJ37" i="9"/>
  <c r="AN36" i="9"/>
  <c r="AM36" i="9"/>
  <c r="AL36" i="9"/>
  <c r="AK36" i="9"/>
  <c r="AJ36" i="9"/>
  <c r="AN35" i="9"/>
  <c r="AM35" i="9"/>
  <c r="AL35" i="9"/>
  <c r="AK35" i="9"/>
  <c r="AJ35" i="9"/>
  <c r="AN34" i="9"/>
  <c r="AM34" i="9"/>
  <c r="AL34" i="9"/>
  <c r="AK34" i="9"/>
  <c r="AJ34" i="9"/>
  <c r="AN33" i="9"/>
  <c r="AM33" i="9"/>
  <c r="AL33" i="9"/>
  <c r="AK33" i="9"/>
  <c r="AJ33" i="9"/>
  <c r="AN28" i="9"/>
  <c r="AM28" i="9"/>
  <c r="AL28" i="9"/>
  <c r="AK28" i="9"/>
  <c r="AJ28" i="9"/>
  <c r="AN27" i="9"/>
  <c r="AM27" i="9"/>
  <c r="AL27" i="9"/>
  <c r="AJ27" i="9"/>
  <c r="AN26" i="9"/>
  <c r="AM26" i="9"/>
  <c r="AL26" i="9"/>
  <c r="AK26" i="9"/>
  <c r="AJ26" i="9"/>
  <c r="AN25" i="9"/>
  <c r="AM25" i="9"/>
  <c r="AL25" i="9"/>
  <c r="AK25" i="9"/>
  <c r="AJ25" i="9"/>
  <c r="AD146" i="9"/>
  <c r="AB146" i="9"/>
  <c r="Z146" i="9"/>
  <c r="AE145" i="9"/>
  <c r="AD145" i="9"/>
  <c r="AC145" i="9"/>
  <c r="AB145" i="9"/>
  <c r="AA145" i="9"/>
  <c r="Z145" i="9"/>
  <c r="AE144" i="9"/>
  <c r="AD144" i="9"/>
  <c r="AC144" i="9"/>
  <c r="AB144" i="9"/>
  <c r="AA144" i="9"/>
  <c r="Z144" i="9"/>
  <c r="AE141" i="9"/>
  <c r="AE140" i="9" s="1"/>
  <c r="AD141" i="9"/>
  <c r="AD140" i="9" s="1"/>
  <c r="AC141" i="9"/>
  <c r="AC140" i="9" s="1"/>
  <c r="AB141" i="9"/>
  <c r="AB140" i="9" s="1"/>
  <c r="AA141" i="9"/>
  <c r="AA140" i="9" s="1"/>
  <c r="Z141" i="9"/>
  <c r="Z140" i="9" s="1"/>
  <c r="AE138" i="9"/>
  <c r="AD138" i="9"/>
  <c r="AC138" i="9"/>
  <c r="AB138" i="9"/>
  <c r="AA138" i="9"/>
  <c r="Z138" i="9"/>
  <c r="AE137" i="9"/>
  <c r="AD137" i="9"/>
  <c r="AC137" i="9"/>
  <c r="AB137" i="9"/>
  <c r="AA137" i="9"/>
  <c r="Z137" i="9"/>
  <c r="AE136" i="9"/>
  <c r="AD136" i="9"/>
  <c r="AC136" i="9"/>
  <c r="AB136" i="9"/>
  <c r="AA136" i="9"/>
  <c r="Z136" i="9"/>
  <c r="AE134" i="9"/>
  <c r="AD134" i="9"/>
  <c r="AC134" i="9"/>
  <c r="AB134" i="9"/>
  <c r="AA134" i="9"/>
  <c r="Z134" i="9"/>
  <c r="AE133" i="9"/>
  <c r="AD133" i="9"/>
  <c r="AC133" i="9"/>
  <c r="AB133" i="9"/>
  <c r="AA133" i="9"/>
  <c r="Z133" i="9"/>
  <c r="AE132" i="9"/>
  <c r="AD132" i="9"/>
  <c r="AC132" i="9"/>
  <c r="AB132" i="9"/>
  <c r="AA132" i="9"/>
  <c r="Z132" i="9"/>
  <c r="AE130" i="9"/>
  <c r="AE129" i="9" s="1"/>
  <c r="AD130" i="9"/>
  <c r="AD129" i="9" s="1"/>
  <c r="AC130" i="9"/>
  <c r="AC129" i="9" s="1"/>
  <c r="AB130" i="9"/>
  <c r="AB129" i="9" s="1"/>
  <c r="AA130" i="9"/>
  <c r="AA129" i="9" s="1"/>
  <c r="Z130" i="9"/>
  <c r="Z129" i="9" s="1"/>
  <c r="AE127" i="9"/>
  <c r="AC127" i="9"/>
  <c r="AA127" i="9"/>
  <c r="AE126" i="9"/>
  <c r="AC126" i="9"/>
  <c r="AA126" i="9"/>
  <c r="AE125" i="9"/>
  <c r="AC125" i="9"/>
  <c r="AA125" i="9"/>
  <c r="AE124" i="9"/>
  <c r="AC124" i="9"/>
  <c r="AA124" i="9"/>
  <c r="AE123" i="9"/>
  <c r="AC123" i="9"/>
  <c r="AA123" i="9"/>
  <c r="AE122" i="9"/>
  <c r="AC122" i="9"/>
  <c r="AA122" i="9"/>
  <c r="AE121" i="9"/>
  <c r="AC121" i="9"/>
  <c r="AA121" i="9"/>
  <c r="AE120" i="9"/>
  <c r="AC120" i="9"/>
  <c r="AA120" i="9"/>
  <c r="AE119" i="9"/>
  <c r="AC119" i="9"/>
  <c r="AA119" i="9"/>
  <c r="AE118" i="9"/>
  <c r="AC118" i="9"/>
  <c r="AA118" i="9"/>
  <c r="AE117" i="9"/>
  <c r="AC117" i="9"/>
  <c r="AA117" i="9"/>
  <c r="AE116" i="9"/>
  <c r="AC116" i="9"/>
  <c r="AA116" i="9"/>
  <c r="AE115" i="9"/>
  <c r="AC115" i="9"/>
  <c r="AA115" i="9"/>
  <c r="AE112" i="9"/>
  <c r="AC112" i="9"/>
  <c r="AA112" i="9"/>
  <c r="AE111" i="9"/>
  <c r="AC111" i="9"/>
  <c r="AA111" i="9"/>
  <c r="AE110" i="9"/>
  <c r="AC110" i="9"/>
  <c r="AA110" i="9"/>
  <c r="AE109" i="9"/>
  <c r="AC109" i="9"/>
  <c r="AA109" i="9"/>
  <c r="AE108" i="9"/>
  <c r="AC108" i="9"/>
  <c r="AA108" i="9"/>
  <c r="AE107" i="9"/>
  <c r="AC107" i="9"/>
  <c r="AA107" i="9"/>
  <c r="AE106" i="9"/>
  <c r="AC106" i="9"/>
  <c r="AA106" i="9"/>
  <c r="AE105" i="9"/>
  <c r="AC105" i="9"/>
  <c r="AA105" i="9"/>
  <c r="AE104" i="9"/>
  <c r="AC104" i="9"/>
  <c r="AA104" i="9"/>
  <c r="AE103" i="9"/>
  <c r="AC103" i="9"/>
  <c r="AA103" i="9"/>
  <c r="AE102" i="9"/>
  <c r="AC102" i="9"/>
  <c r="AA102" i="9"/>
  <c r="AE101" i="9"/>
  <c r="AC101" i="9"/>
  <c r="AA101" i="9"/>
  <c r="AE100" i="9"/>
  <c r="AC100" i="9"/>
  <c r="AA100" i="9"/>
  <c r="AE96" i="9"/>
  <c r="AC96" i="9"/>
  <c r="AA96" i="9"/>
  <c r="AE95" i="9"/>
  <c r="AC95" i="9"/>
  <c r="AA95" i="9"/>
  <c r="AE94" i="9"/>
  <c r="AC94" i="9"/>
  <c r="AA94" i="9"/>
  <c r="AE93" i="9"/>
  <c r="AC93" i="9"/>
  <c r="AA93" i="9"/>
  <c r="AE92" i="9"/>
  <c r="AC92" i="9"/>
  <c r="AA92" i="9"/>
  <c r="AE91" i="9"/>
  <c r="AC91" i="9"/>
  <c r="AA91" i="9"/>
  <c r="AE90" i="9"/>
  <c r="AC90" i="9"/>
  <c r="AA90" i="9"/>
  <c r="AE89" i="9"/>
  <c r="AC89" i="9"/>
  <c r="AA89" i="9"/>
  <c r="AE88" i="9"/>
  <c r="AC88" i="9"/>
  <c r="AA88" i="9"/>
  <c r="AE87" i="9"/>
  <c r="AC87" i="9"/>
  <c r="AA87" i="9"/>
  <c r="AE86" i="9"/>
  <c r="AC86" i="9"/>
  <c r="AA86" i="9"/>
  <c r="AE85" i="9"/>
  <c r="AC85" i="9"/>
  <c r="AA85" i="9"/>
  <c r="AE84" i="9"/>
  <c r="AC84" i="9"/>
  <c r="AA84" i="9"/>
  <c r="AE82" i="9"/>
  <c r="AD82" i="9"/>
  <c r="AC82" i="9"/>
  <c r="AB82" i="9"/>
  <c r="AA82" i="9"/>
  <c r="Z82" i="9"/>
  <c r="AE80" i="9"/>
  <c r="AD80" i="9"/>
  <c r="AC80" i="9"/>
  <c r="AB80" i="9"/>
  <c r="AA80" i="9"/>
  <c r="Z80" i="9"/>
  <c r="AE79" i="9"/>
  <c r="AD79" i="9"/>
  <c r="AC79" i="9"/>
  <c r="AB79" i="9"/>
  <c r="AA79" i="9"/>
  <c r="Z79" i="9"/>
  <c r="AE78" i="9"/>
  <c r="AD78" i="9"/>
  <c r="AC78" i="9"/>
  <c r="AB78" i="9"/>
  <c r="AA78" i="9"/>
  <c r="Z78" i="9"/>
  <c r="AE77" i="9"/>
  <c r="AD77" i="9"/>
  <c r="AC77" i="9"/>
  <c r="AB77" i="9"/>
  <c r="AA77" i="9"/>
  <c r="Z77" i="9"/>
  <c r="AE76" i="9"/>
  <c r="AD76" i="9"/>
  <c r="AC76" i="9"/>
  <c r="AB76" i="9"/>
  <c r="AA76" i="9"/>
  <c r="Z76" i="9"/>
  <c r="AE75" i="9"/>
  <c r="AD75" i="9"/>
  <c r="AC75" i="9"/>
  <c r="AB75" i="9"/>
  <c r="AA75" i="9"/>
  <c r="Z75" i="9"/>
  <c r="AE74" i="9"/>
  <c r="AD74" i="9"/>
  <c r="AC74" i="9"/>
  <c r="AB74" i="9"/>
  <c r="AA74" i="9"/>
  <c r="Z74" i="9"/>
  <c r="AE73" i="9"/>
  <c r="AD73" i="9"/>
  <c r="AC73" i="9"/>
  <c r="AB73" i="9"/>
  <c r="AA73" i="9"/>
  <c r="Z73" i="9"/>
  <c r="AE72" i="9"/>
  <c r="AD72" i="9"/>
  <c r="AC72" i="9"/>
  <c r="AB72" i="9"/>
  <c r="AA72" i="9"/>
  <c r="Z72" i="9"/>
  <c r="AE71" i="9"/>
  <c r="AD71" i="9"/>
  <c r="AC71" i="9"/>
  <c r="AB71" i="9"/>
  <c r="AA71" i="9"/>
  <c r="Z71" i="9"/>
  <c r="AE70" i="9"/>
  <c r="AD70" i="9"/>
  <c r="AC70" i="9"/>
  <c r="AB70" i="9"/>
  <c r="AA70" i="9"/>
  <c r="Z70" i="9"/>
  <c r="AE69" i="9"/>
  <c r="AD69" i="9"/>
  <c r="AC69" i="9"/>
  <c r="AB69" i="9"/>
  <c r="AA69" i="9"/>
  <c r="Z69" i="9"/>
  <c r="AE68" i="9"/>
  <c r="AD68" i="9"/>
  <c r="AC68" i="9"/>
  <c r="AB68" i="9"/>
  <c r="AA68" i="9"/>
  <c r="Z68" i="9"/>
  <c r="AE67" i="9"/>
  <c r="AD67" i="9"/>
  <c r="AC67" i="9"/>
  <c r="AB67" i="9"/>
  <c r="AA67" i="9"/>
  <c r="Z67" i="9"/>
  <c r="AE66" i="9"/>
  <c r="AD66" i="9"/>
  <c r="AC66" i="9"/>
  <c r="AB66" i="9"/>
  <c r="AA66" i="9"/>
  <c r="Z66" i="9"/>
  <c r="AE65" i="9"/>
  <c r="AD65" i="9"/>
  <c r="AC65" i="9"/>
  <c r="AB65" i="9"/>
  <c r="AA65" i="9"/>
  <c r="Z65" i="9"/>
  <c r="AE64" i="9"/>
  <c r="AD64" i="9"/>
  <c r="AC64" i="9"/>
  <c r="AB64" i="9"/>
  <c r="AA64" i="9"/>
  <c r="Z64" i="9"/>
  <c r="AE63" i="9"/>
  <c r="AD63" i="9"/>
  <c r="AC63" i="9"/>
  <c r="AB63" i="9"/>
  <c r="AA63" i="9"/>
  <c r="Z63" i="9"/>
  <c r="AE62" i="9"/>
  <c r="AD62" i="9"/>
  <c r="AC62" i="9"/>
  <c r="AB62" i="9"/>
  <c r="AA62" i="9"/>
  <c r="Z62" i="9"/>
  <c r="AE61" i="9"/>
  <c r="AD61" i="9"/>
  <c r="AC61" i="9"/>
  <c r="AB61" i="9"/>
  <c r="AA61" i="9"/>
  <c r="Z61" i="9"/>
  <c r="AE60" i="9"/>
  <c r="AD60" i="9"/>
  <c r="AC60" i="9"/>
  <c r="AB60" i="9"/>
  <c r="AA60" i="9"/>
  <c r="Z60" i="9"/>
  <c r="AE59" i="9"/>
  <c r="AD59" i="9"/>
  <c r="AC59" i="9"/>
  <c r="AB59" i="9"/>
  <c r="AA59" i="9"/>
  <c r="Z59" i="9"/>
  <c r="AE58" i="9"/>
  <c r="AD58" i="9"/>
  <c r="AC58" i="9"/>
  <c r="AB58" i="9"/>
  <c r="AA58" i="9"/>
  <c r="Z58" i="9"/>
  <c r="AE57" i="9"/>
  <c r="AD57" i="9"/>
  <c r="AC57" i="9"/>
  <c r="AB57" i="9"/>
  <c r="AA57" i="9"/>
  <c r="Z57" i="9"/>
  <c r="AE56" i="9"/>
  <c r="AD56" i="9"/>
  <c r="AC56" i="9"/>
  <c r="AB56" i="9"/>
  <c r="AA56" i="9"/>
  <c r="Z56" i="9"/>
  <c r="AE55" i="9"/>
  <c r="AD55" i="9"/>
  <c r="AC55" i="9"/>
  <c r="AB55" i="9"/>
  <c r="AA55" i="9"/>
  <c r="Z55" i="9"/>
  <c r="AE54" i="9"/>
  <c r="AD54" i="9"/>
  <c r="AC54" i="9"/>
  <c r="AB54" i="9"/>
  <c r="AA54" i="9"/>
  <c r="Z54" i="9"/>
  <c r="AE53" i="9"/>
  <c r="AD53" i="9"/>
  <c r="AC53" i="9"/>
  <c r="AB53" i="9"/>
  <c r="AA53" i="9"/>
  <c r="Z53" i="9"/>
  <c r="AE52" i="9"/>
  <c r="AD52" i="9"/>
  <c r="AC52" i="9"/>
  <c r="AB52" i="9"/>
  <c r="AA52" i="9"/>
  <c r="Z52" i="9"/>
  <c r="AE51" i="9"/>
  <c r="AD51" i="9"/>
  <c r="AC51" i="9"/>
  <c r="AB51" i="9"/>
  <c r="AA51" i="9"/>
  <c r="Z51" i="9"/>
  <c r="AE50" i="9"/>
  <c r="AD50" i="9"/>
  <c r="AC50" i="9"/>
  <c r="AB50" i="9"/>
  <c r="AA50" i="9"/>
  <c r="Z50" i="9"/>
  <c r="AE49" i="9"/>
  <c r="AD49" i="9"/>
  <c r="AC49" i="9"/>
  <c r="AB49" i="9"/>
  <c r="AA49" i="9"/>
  <c r="Z49" i="9"/>
  <c r="AE48" i="9"/>
  <c r="AD48" i="9"/>
  <c r="AC48" i="9"/>
  <c r="AB48" i="9"/>
  <c r="AA48" i="9"/>
  <c r="Z48" i="9"/>
  <c r="AE46" i="9"/>
  <c r="AD46" i="9"/>
  <c r="AC46" i="9"/>
  <c r="AB46" i="9"/>
  <c r="AA46" i="9"/>
  <c r="Z46" i="9"/>
  <c r="AE45" i="9"/>
  <c r="AD45" i="9"/>
  <c r="AC45" i="9"/>
  <c r="AB45" i="9"/>
  <c r="AA45" i="9"/>
  <c r="Z45" i="9"/>
  <c r="AE44" i="9"/>
  <c r="AD44" i="9"/>
  <c r="AC44" i="9"/>
  <c r="AB44" i="9"/>
  <c r="AA44" i="9"/>
  <c r="Z44" i="9"/>
  <c r="AE43" i="9"/>
  <c r="AD43" i="9"/>
  <c r="AC43" i="9"/>
  <c r="AB43" i="9"/>
  <c r="AA43" i="9"/>
  <c r="Z43" i="9"/>
  <c r="AE42" i="9"/>
  <c r="AD42" i="9"/>
  <c r="AC42" i="9"/>
  <c r="AB42" i="9"/>
  <c r="AA42" i="9"/>
  <c r="Z42" i="9"/>
  <c r="AE41" i="9"/>
  <c r="AD41" i="9"/>
  <c r="AC41" i="9"/>
  <c r="AB41" i="9"/>
  <c r="AA41" i="9"/>
  <c r="Z41" i="9"/>
  <c r="AE40" i="9"/>
  <c r="AD40" i="9"/>
  <c r="AC40" i="9"/>
  <c r="AB40" i="9"/>
  <c r="AA40" i="9"/>
  <c r="Z40" i="9"/>
  <c r="AE39" i="9"/>
  <c r="AD39" i="9"/>
  <c r="AC39" i="9"/>
  <c r="AB39" i="9"/>
  <c r="AA39" i="9"/>
  <c r="Z39" i="9"/>
  <c r="AE38" i="9"/>
  <c r="AD38" i="9"/>
  <c r="AC38" i="9"/>
  <c r="AB38" i="9"/>
  <c r="AA38" i="9"/>
  <c r="Z38" i="9"/>
  <c r="AE37" i="9"/>
  <c r="AD37" i="9"/>
  <c r="AC37" i="9"/>
  <c r="AB37" i="9"/>
  <c r="AA37" i="9"/>
  <c r="Z37" i="9"/>
  <c r="AE36" i="9"/>
  <c r="AD36" i="9"/>
  <c r="AC36" i="9"/>
  <c r="AB36" i="9"/>
  <c r="AA36" i="9"/>
  <c r="Z36" i="9"/>
  <c r="AE35" i="9"/>
  <c r="AD35" i="9"/>
  <c r="AC35" i="9"/>
  <c r="AB35" i="9"/>
  <c r="AA35" i="9"/>
  <c r="Z35" i="9"/>
  <c r="AE34" i="9"/>
  <c r="AD34" i="9"/>
  <c r="AC34" i="9"/>
  <c r="AB34" i="9"/>
  <c r="AA34" i="9"/>
  <c r="Z34" i="9"/>
  <c r="AE33" i="9"/>
  <c r="AD33" i="9"/>
  <c r="AC33" i="9"/>
  <c r="AB33" i="9"/>
  <c r="AA33" i="9"/>
  <c r="Z33" i="9"/>
  <c r="AE28" i="9"/>
  <c r="AD28" i="9"/>
  <c r="AC28" i="9"/>
  <c r="AB28" i="9"/>
  <c r="AA28" i="9"/>
  <c r="Z28" i="9"/>
  <c r="AE27" i="9"/>
  <c r="AD27" i="9"/>
  <c r="AC27" i="9"/>
  <c r="AB27" i="9"/>
  <c r="AA27" i="9"/>
  <c r="Z27" i="9"/>
  <c r="AE26" i="9"/>
  <c r="AD26" i="9"/>
  <c r="AC26" i="9"/>
  <c r="AB26" i="9"/>
  <c r="AA26" i="9"/>
  <c r="Z26" i="9"/>
  <c r="AE25" i="9"/>
  <c r="AD25" i="9"/>
  <c r="AC25" i="9"/>
  <c r="AB25" i="9"/>
  <c r="AA25" i="9"/>
  <c r="Z25" i="9"/>
  <c r="U145" i="9"/>
  <c r="T145" i="9"/>
  <c r="S145" i="9"/>
  <c r="R145" i="9"/>
  <c r="Q145" i="9"/>
  <c r="P145" i="9"/>
  <c r="U144" i="9"/>
  <c r="T144" i="9"/>
  <c r="S144" i="9"/>
  <c r="R144" i="9"/>
  <c r="Q144" i="9"/>
  <c r="P144" i="9"/>
  <c r="U141" i="9"/>
  <c r="U140" i="9" s="1"/>
  <c r="T141" i="9"/>
  <c r="T140" i="9" s="1"/>
  <c r="S141" i="9"/>
  <c r="S140" i="9" s="1"/>
  <c r="R141" i="9"/>
  <c r="R140" i="9" s="1"/>
  <c r="Q141" i="9"/>
  <c r="Q140" i="9" s="1"/>
  <c r="P141" i="9"/>
  <c r="P140" i="9" s="1"/>
  <c r="U138" i="9"/>
  <c r="T138" i="9"/>
  <c r="S138" i="9"/>
  <c r="R138" i="9"/>
  <c r="Q138" i="9"/>
  <c r="P138" i="9"/>
  <c r="U137" i="9"/>
  <c r="T137" i="9"/>
  <c r="S137" i="9"/>
  <c r="R137" i="9"/>
  <c r="Q137" i="9"/>
  <c r="P137" i="9"/>
  <c r="U136" i="9"/>
  <c r="T136" i="9"/>
  <c r="S136" i="9"/>
  <c r="R136" i="9"/>
  <c r="Q136" i="9"/>
  <c r="P136" i="9"/>
  <c r="U134" i="9"/>
  <c r="T134" i="9"/>
  <c r="S134" i="9"/>
  <c r="R134" i="9"/>
  <c r="Q134" i="9"/>
  <c r="P134" i="9"/>
  <c r="U133" i="9"/>
  <c r="T133" i="9"/>
  <c r="S133" i="9"/>
  <c r="R133" i="9"/>
  <c r="Q133" i="9"/>
  <c r="P133" i="9"/>
  <c r="U132" i="9"/>
  <c r="T132" i="9"/>
  <c r="S132" i="9"/>
  <c r="R132" i="9"/>
  <c r="Q132" i="9"/>
  <c r="P132" i="9"/>
  <c r="U130" i="9"/>
  <c r="U129" i="9" s="1"/>
  <c r="T130" i="9"/>
  <c r="T129" i="9" s="1"/>
  <c r="S130" i="9"/>
  <c r="S129" i="9" s="1"/>
  <c r="R130" i="9"/>
  <c r="R129" i="9" s="1"/>
  <c r="Q130" i="9"/>
  <c r="Q129" i="9" s="1"/>
  <c r="P130" i="9"/>
  <c r="U127" i="9"/>
  <c r="S127" i="9"/>
  <c r="Q127" i="9"/>
  <c r="U126" i="9"/>
  <c r="S126" i="9"/>
  <c r="Q126" i="9"/>
  <c r="U125" i="9"/>
  <c r="T125" i="9"/>
  <c r="S125" i="9"/>
  <c r="R125" i="9"/>
  <c r="Q125" i="9"/>
  <c r="P125" i="9"/>
  <c r="U124" i="9"/>
  <c r="T124" i="9"/>
  <c r="S124" i="9"/>
  <c r="R124" i="9"/>
  <c r="Q124" i="9"/>
  <c r="P124" i="9"/>
  <c r="U123" i="9"/>
  <c r="T123" i="9"/>
  <c r="S123" i="9"/>
  <c r="R123" i="9"/>
  <c r="Q123" i="9"/>
  <c r="P123" i="9"/>
  <c r="U122" i="9"/>
  <c r="T122" i="9"/>
  <c r="S122" i="9"/>
  <c r="R122" i="9"/>
  <c r="Q122" i="9"/>
  <c r="P122" i="9"/>
  <c r="U121" i="9"/>
  <c r="T121" i="9"/>
  <c r="S121" i="9"/>
  <c r="R121" i="9"/>
  <c r="Q121" i="9"/>
  <c r="P121" i="9"/>
  <c r="U120" i="9"/>
  <c r="T120" i="9"/>
  <c r="S120" i="9"/>
  <c r="R120" i="9"/>
  <c r="Q120" i="9"/>
  <c r="P120" i="9"/>
  <c r="U119" i="9"/>
  <c r="T119" i="9"/>
  <c r="S119" i="9"/>
  <c r="R119" i="9"/>
  <c r="Q119" i="9"/>
  <c r="P119" i="9"/>
  <c r="U118" i="9"/>
  <c r="T118" i="9"/>
  <c r="S118" i="9"/>
  <c r="R118" i="9"/>
  <c r="Q118" i="9"/>
  <c r="P118" i="9"/>
  <c r="U117" i="9"/>
  <c r="T117" i="9"/>
  <c r="S117" i="9"/>
  <c r="R117" i="9"/>
  <c r="Q117" i="9"/>
  <c r="P117" i="9"/>
  <c r="U116" i="9"/>
  <c r="T116" i="9"/>
  <c r="S116" i="9"/>
  <c r="R116" i="9"/>
  <c r="Q116" i="9"/>
  <c r="P116" i="9"/>
  <c r="U115" i="9"/>
  <c r="T115" i="9"/>
  <c r="S115" i="9"/>
  <c r="R115" i="9"/>
  <c r="Q115" i="9"/>
  <c r="P115" i="9"/>
  <c r="U112" i="9"/>
  <c r="S112" i="9"/>
  <c r="Q112" i="9"/>
  <c r="U111" i="9"/>
  <c r="S111" i="9"/>
  <c r="Q111" i="9"/>
  <c r="U110" i="9"/>
  <c r="S110" i="9"/>
  <c r="Q110" i="9"/>
  <c r="U109" i="9"/>
  <c r="S109" i="9"/>
  <c r="Q109" i="9"/>
  <c r="U108" i="9"/>
  <c r="S108" i="9"/>
  <c r="Q108" i="9"/>
  <c r="U107" i="9"/>
  <c r="T107" i="9"/>
  <c r="S107" i="9"/>
  <c r="R107" i="9"/>
  <c r="Q107" i="9"/>
  <c r="P107" i="9"/>
  <c r="U106" i="9"/>
  <c r="S106" i="9"/>
  <c r="Q106" i="9"/>
  <c r="U105" i="9"/>
  <c r="S105" i="9"/>
  <c r="Q105" i="9"/>
  <c r="U104" i="9"/>
  <c r="S104" i="9"/>
  <c r="Q104" i="9"/>
  <c r="U103" i="9"/>
  <c r="S103" i="9"/>
  <c r="Q103" i="9"/>
  <c r="U102" i="9"/>
  <c r="S102" i="9"/>
  <c r="Q102" i="9"/>
  <c r="U101" i="9"/>
  <c r="S101" i="9"/>
  <c r="Q101" i="9"/>
  <c r="U100" i="9"/>
  <c r="S100" i="9"/>
  <c r="Q100" i="9"/>
  <c r="U96" i="9"/>
  <c r="S96" i="9"/>
  <c r="Q96" i="9"/>
  <c r="U95" i="9"/>
  <c r="S95" i="9"/>
  <c r="Q95" i="9"/>
  <c r="U94" i="9"/>
  <c r="S94" i="9"/>
  <c r="Q94" i="9"/>
  <c r="U93" i="9"/>
  <c r="S93" i="9"/>
  <c r="Q93" i="9"/>
  <c r="U92" i="9"/>
  <c r="S92" i="9"/>
  <c r="Q92" i="9"/>
  <c r="U91" i="9"/>
  <c r="S91" i="9"/>
  <c r="Q91" i="9"/>
  <c r="U90" i="9"/>
  <c r="S90" i="9"/>
  <c r="Q90" i="9"/>
  <c r="U89" i="9"/>
  <c r="S89" i="9"/>
  <c r="Q89" i="9"/>
  <c r="U88" i="9"/>
  <c r="S88" i="9"/>
  <c r="Q88" i="9"/>
  <c r="U87" i="9"/>
  <c r="S87" i="9"/>
  <c r="Q87" i="9"/>
  <c r="U86" i="9"/>
  <c r="S86" i="9"/>
  <c r="Q86" i="9"/>
  <c r="U85" i="9"/>
  <c r="S85" i="9"/>
  <c r="Q85" i="9"/>
  <c r="U84" i="9"/>
  <c r="S84" i="9"/>
  <c r="Q84" i="9"/>
  <c r="U82" i="9"/>
  <c r="T82" i="9"/>
  <c r="S82" i="9"/>
  <c r="R82" i="9"/>
  <c r="Q82" i="9"/>
  <c r="P82" i="9"/>
  <c r="U80" i="9"/>
  <c r="T80" i="9"/>
  <c r="S80" i="9"/>
  <c r="R80" i="9"/>
  <c r="Q80" i="9"/>
  <c r="P80" i="9"/>
  <c r="U79" i="9"/>
  <c r="T79" i="9"/>
  <c r="S79" i="9"/>
  <c r="R79" i="9"/>
  <c r="Q79" i="9"/>
  <c r="P79" i="9"/>
  <c r="U78" i="9"/>
  <c r="T78" i="9"/>
  <c r="S78" i="9"/>
  <c r="R78" i="9"/>
  <c r="Q78" i="9"/>
  <c r="P78" i="9"/>
  <c r="U77" i="9"/>
  <c r="T77" i="9"/>
  <c r="S77" i="9"/>
  <c r="R77" i="9"/>
  <c r="Q77" i="9"/>
  <c r="P77" i="9"/>
  <c r="U76" i="9"/>
  <c r="T76" i="9"/>
  <c r="S76" i="9"/>
  <c r="R76" i="9"/>
  <c r="Q76" i="9"/>
  <c r="P76" i="9"/>
  <c r="U75" i="9"/>
  <c r="T75" i="9"/>
  <c r="S75" i="9"/>
  <c r="R75" i="9"/>
  <c r="Q75" i="9"/>
  <c r="P75" i="9"/>
  <c r="U74" i="9"/>
  <c r="T74" i="9"/>
  <c r="S74" i="9"/>
  <c r="R74" i="9"/>
  <c r="Q74" i="9"/>
  <c r="P74" i="9"/>
  <c r="U73" i="9"/>
  <c r="T73" i="9"/>
  <c r="S73" i="9"/>
  <c r="R73" i="9"/>
  <c r="Q73" i="9"/>
  <c r="P73" i="9"/>
  <c r="U72" i="9"/>
  <c r="T72" i="9"/>
  <c r="S72" i="9"/>
  <c r="R72" i="9"/>
  <c r="Q72" i="9"/>
  <c r="P72" i="9"/>
  <c r="U71" i="9"/>
  <c r="T71" i="9"/>
  <c r="S71" i="9"/>
  <c r="R71" i="9"/>
  <c r="Q71" i="9"/>
  <c r="P71" i="9"/>
  <c r="U70" i="9"/>
  <c r="T70" i="9"/>
  <c r="S70" i="9"/>
  <c r="R70" i="9"/>
  <c r="Q70" i="9"/>
  <c r="P70" i="9"/>
  <c r="U69" i="9"/>
  <c r="T69" i="9"/>
  <c r="S69" i="9"/>
  <c r="R69" i="9"/>
  <c r="Q69" i="9"/>
  <c r="P69" i="9"/>
  <c r="U68" i="9"/>
  <c r="T68" i="9"/>
  <c r="S68" i="9"/>
  <c r="R68" i="9"/>
  <c r="Q68" i="9"/>
  <c r="P68" i="9"/>
  <c r="U67" i="9"/>
  <c r="T67" i="9"/>
  <c r="S67" i="9"/>
  <c r="R67" i="9"/>
  <c r="Q67" i="9"/>
  <c r="P67" i="9"/>
  <c r="U66" i="9"/>
  <c r="T66" i="9"/>
  <c r="S66" i="9"/>
  <c r="R66" i="9"/>
  <c r="Q66" i="9"/>
  <c r="P66" i="9"/>
  <c r="U65" i="9"/>
  <c r="T65" i="9"/>
  <c r="S65" i="9"/>
  <c r="R65" i="9"/>
  <c r="Q65" i="9"/>
  <c r="P65" i="9"/>
  <c r="U64" i="9"/>
  <c r="T64" i="9"/>
  <c r="S64" i="9"/>
  <c r="R64" i="9"/>
  <c r="Q64" i="9"/>
  <c r="P64" i="9"/>
  <c r="U63" i="9"/>
  <c r="T63" i="9"/>
  <c r="S63" i="9"/>
  <c r="R63" i="9"/>
  <c r="Q63" i="9"/>
  <c r="P63" i="9"/>
  <c r="U62" i="9"/>
  <c r="T62" i="9"/>
  <c r="S62" i="9"/>
  <c r="R62" i="9"/>
  <c r="Q62" i="9"/>
  <c r="P62" i="9"/>
  <c r="U61" i="9"/>
  <c r="T61" i="9"/>
  <c r="S61" i="9"/>
  <c r="R61" i="9"/>
  <c r="Q61" i="9"/>
  <c r="P61" i="9"/>
  <c r="U60" i="9"/>
  <c r="T60" i="9"/>
  <c r="S60" i="9"/>
  <c r="R60" i="9"/>
  <c r="Q60" i="9"/>
  <c r="P60" i="9"/>
  <c r="U59" i="9"/>
  <c r="T59" i="9"/>
  <c r="S59" i="9"/>
  <c r="R59" i="9"/>
  <c r="Q59" i="9"/>
  <c r="P59" i="9"/>
  <c r="U58" i="9"/>
  <c r="T58" i="9"/>
  <c r="S58" i="9"/>
  <c r="R58" i="9"/>
  <c r="Q58" i="9"/>
  <c r="P58" i="9"/>
  <c r="U57" i="9"/>
  <c r="T57" i="9"/>
  <c r="S57" i="9"/>
  <c r="R57" i="9"/>
  <c r="Q57" i="9"/>
  <c r="P57" i="9"/>
  <c r="U56" i="9"/>
  <c r="T56" i="9"/>
  <c r="S56" i="9"/>
  <c r="R56" i="9"/>
  <c r="Q56" i="9"/>
  <c r="P56" i="9"/>
  <c r="U55" i="9"/>
  <c r="T55" i="9"/>
  <c r="S55" i="9"/>
  <c r="R55" i="9"/>
  <c r="Q55" i="9"/>
  <c r="P55" i="9"/>
  <c r="U54" i="9"/>
  <c r="T54" i="9"/>
  <c r="S54" i="9"/>
  <c r="R54" i="9"/>
  <c r="Q54" i="9"/>
  <c r="P54" i="9"/>
  <c r="U53" i="9"/>
  <c r="T53" i="9"/>
  <c r="S53" i="9"/>
  <c r="R53" i="9"/>
  <c r="Q53" i="9"/>
  <c r="P53" i="9"/>
  <c r="U52" i="9"/>
  <c r="T52" i="9"/>
  <c r="S52" i="9"/>
  <c r="R52" i="9"/>
  <c r="Q52" i="9"/>
  <c r="P52" i="9"/>
  <c r="U51" i="9"/>
  <c r="T51" i="9"/>
  <c r="S51" i="9"/>
  <c r="R51" i="9"/>
  <c r="Q51" i="9"/>
  <c r="P51" i="9"/>
  <c r="U50" i="9"/>
  <c r="T50" i="9"/>
  <c r="S50" i="9"/>
  <c r="R50" i="9"/>
  <c r="Q50" i="9"/>
  <c r="P50" i="9"/>
  <c r="U49" i="9"/>
  <c r="T49" i="9"/>
  <c r="S49" i="9"/>
  <c r="R49" i="9"/>
  <c r="Q49" i="9"/>
  <c r="P49" i="9"/>
  <c r="U48" i="9"/>
  <c r="T48" i="9"/>
  <c r="S48" i="9"/>
  <c r="R48" i="9"/>
  <c r="Q48" i="9"/>
  <c r="P48" i="9"/>
  <c r="U46" i="9"/>
  <c r="T46" i="9"/>
  <c r="S46" i="9"/>
  <c r="R46" i="9"/>
  <c r="Q46" i="9"/>
  <c r="P46" i="9"/>
  <c r="U45" i="9"/>
  <c r="T45" i="9"/>
  <c r="S45" i="9"/>
  <c r="R45" i="9"/>
  <c r="Q45" i="9"/>
  <c r="P45" i="9"/>
  <c r="U44" i="9"/>
  <c r="T44" i="9"/>
  <c r="S44" i="9"/>
  <c r="R44" i="9"/>
  <c r="Q44" i="9"/>
  <c r="P44" i="9"/>
  <c r="U43" i="9"/>
  <c r="T43" i="9"/>
  <c r="S43" i="9"/>
  <c r="R43" i="9"/>
  <c r="Q43" i="9"/>
  <c r="P43" i="9"/>
  <c r="U42" i="9"/>
  <c r="T42" i="9"/>
  <c r="S42" i="9"/>
  <c r="R42" i="9"/>
  <c r="Q42" i="9"/>
  <c r="P42" i="9"/>
  <c r="U41" i="9"/>
  <c r="T41" i="9"/>
  <c r="S41" i="9"/>
  <c r="R41" i="9"/>
  <c r="Q41" i="9"/>
  <c r="P41" i="9"/>
  <c r="U40" i="9"/>
  <c r="T40" i="9"/>
  <c r="S40" i="9"/>
  <c r="R40" i="9"/>
  <c r="Q40" i="9"/>
  <c r="P40" i="9"/>
  <c r="U39" i="9"/>
  <c r="T39" i="9"/>
  <c r="S39" i="9"/>
  <c r="R39" i="9"/>
  <c r="Q39" i="9"/>
  <c r="P39" i="9"/>
  <c r="U38" i="9"/>
  <c r="T38" i="9"/>
  <c r="S38" i="9"/>
  <c r="R38" i="9"/>
  <c r="Q38" i="9"/>
  <c r="P38" i="9"/>
  <c r="U37" i="9"/>
  <c r="T37" i="9"/>
  <c r="S37" i="9"/>
  <c r="R37" i="9"/>
  <c r="Q37" i="9"/>
  <c r="P37" i="9"/>
  <c r="U36" i="9"/>
  <c r="T36" i="9"/>
  <c r="S36" i="9"/>
  <c r="R36" i="9"/>
  <c r="Q36" i="9"/>
  <c r="P36" i="9"/>
  <c r="U35" i="9"/>
  <c r="T35" i="9"/>
  <c r="S35" i="9"/>
  <c r="R35" i="9"/>
  <c r="Q35" i="9"/>
  <c r="P35" i="9"/>
  <c r="U34" i="9"/>
  <c r="T34" i="9"/>
  <c r="S34" i="9"/>
  <c r="R34" i="9"/>
  <c r="Q34" i="9"/>
  <c r="P34" i="9"/>
  <c r="U33" i="9"/>
  <c r="T33" i="9"/>
  <c r="S33" i="9"/>
  <c r="R33" i="9"/>
  <c r="Q33" i="9"/>
  <c r="P33" i="9"/>
  <c r="U28" i="9"/>
  <c r="T28" i="9"/>
  <c r="S28" i="9"/>
  <c r="R28" i="9"/>
  <c r="Q28" i="9"/>
  <c r="P28" i="9"/>
  <c r="U27" i="9"/>
  <c r="T27" i="9"/>
  <c r="S27" i="9"/>
  <c r="R27" i="9"/>
  <c r="Q27" i="9"/>
  <c r="P27" i="9"/>
  <c r="U26" i="9"/>
  <c r="T26" i="9"/>
  <c r="S26" i="9"/>
  <c r="R26" i="9"/>
  <c r="Q26" i="9"/>
  <c r="P26" i="9"/>
  <c r="P25" i="9"/>
  <c r="U25" i="9"/>
  <c r="T25" i="9"/>
  <c r="R25" i="9"/>
  <c r="S25" i="9"/>
  <c r="Q25" i="9"/>
  <c r="K145" i="9"/>
  <c r="J145" i="9"/>
  <c r="I145" i="9"/>
  <c r="H145" i="9"/>
  <c r="G145" i="9"/>
  <c r="F145" i="9"/>
  <c r="K144" i="9"/>
  <c r="J144" i="9"/>
  <c r="I144" i="9"/>
  <c r="H144" i="9"/>
  <c r="G144" i="9"/>
  <c r="F144" i="9"/>
  <c r="K141" i="9"/>
  <c r="K140" i="9" s="1"/>
  <c r="J141" i="9"/>
  <c r="J140" i="9" s="1"/>
  <c r="I141" i="9"/>
  <c r="I140" i="9" s="1"/>
  <c r="H141" i="9"/>
  <c r="H140" i="9" s="1"/>
  <c r="G141" i="9"/>
  <c r="G140" i="9" s="1"/>
  <c r="F141" i="9"/>
  <c r="F140" i="9" s="1"/>
  <c r="K138" i="9"/>
  <c r="J138" i="9"/>
  <c r="I138" i="9"/>
  <c r="H138" i="9"/>
  <c r="G138" i="9"/>
  <c r="F138" i="9"/>
  <c r="K137" i="9"/>
  <c r="J137" i="9"/>
  <c r="I137" i="9"/>
  <c r="H137" i="9"/>
  <c r="G137" i="9"/>
  <c r="F137" i="9"/>
  <c r="K136" i="9"/>
  <c r="J136" i="9"/>
  <c r="I136" i="9"/>
  <c r="H136" i="9"/>
  <c r="G136" i="9"/>
  <c r="F136" i="9"/>
  <c r="K134" i="9"/>
  <c r="J134" i="9"/>
  <c r="I134" i="9"/>
  <c r="H134" i="9"/>
  <c r="G134" i="9"/>
  <c r="F134" i="9"/>
  <c r="K133" i="9"/>
  <c r="J133" i="9"/>
  <c r="I133" i="9"/>
  <c r="H133" i="9"/>
  <c r="G133" i="9"/>
  <c r="F133" i="9"/>
  <c r="K132" i="9"/>
  <c r="J132" i="9"/>
  <c r="I132" i="9"/>
  <c r="H132" i="9"/>
  <c r="G132" i="9"/>
  <c r="F132" i="9"/>
  <c r="K130" i="9"/>
  <c r="K129" i="9" s="1"/>
  <c r="J130" i="9"/>
  <c r="I130" i="9"/>
  <c r="I129" i="9" s="1"/>
  <c r="H130" i="9"/>
  <c r="G130" i="9"/>
  <c r="G129" i="9" s="1"/>
  <c r="F130" i="9"/>
  <c r="K127" i="9"/>
  <c r="J127" i="9"/>
  <c r="I127" i="9"/>
  <c r="H127" i="9"/>
  <c r="G127" i="9"/>
  <c r="F127" i="9"/>
  <c r="K126" i="9"/>
  <c r="J126" i="9"/>
  <c r="I126" i="9"/>
  <c r="H126" i="9"/>
  <c r="G126" i="9"/>
  <c r="F126" i="9"/>
  <c r="K125" i="9"/>
  <c r="J125" i="9"/>
  <c r="I125" i="9"/>
  <c r="H125" i="9"/>
  <c r="G125" i="9"/>
  <c r="F125" i="9"/>
  <c r="K124" i="9"/>
  <c r="J124" i="9"/>
  <c r="I124" i="9"/>
  <c r="H124" i="9"/>
  <c r="G124" i="9"/>
  <c r="F124" i="9"/>
  <c r="K123" i="9"/>
  <c r="J123" i="9"/>
  <c r="I123" i="9"/>
  <c r="H123" i="9"/>
  <c r="G123" i="9"/>
  <c r="F123" i="9"/>
  <c r="K122" i="9"/>
  <c r="J122" i="9"/>
  <c r="I122" i="9"/>
  <c r="H122" i="9"/>
  <c r="G122" i="9"/>
  <c r="F122" i="9"/>
  <c r="K121" i="9"/>
  <c r="J121" i="9"/>
  <c r="I121" i="9"/>
  <c r="H121" i="9"/>
  <c r="G121" i="9"/>
  <c r="F121" i="9"/>
  <c r="K120" i="9"/>
  <c r="J120" i="9"/>
  <c r="I120" i="9"/>
  <c r="H120" i="9"/>
  <c r="G120" i="9"/>
  <c r="F120" i="9"/>
  <c r="K119" i="9"/>
  <c r="J119" i="9"/>
  <c r="I119" i="9"/>
  <c r="H119" i="9"/>
  <c r="G119" i="9"/>
  <c r="F119" i="9"/>
  <c r="K118" i="9"/>
  <c r="J118" i="9"/>
  <c r="I118" i="9"/>
  <c r="H118" i="9"/>
  <c r="G118" i="9"/>
  <c r="F118" i="9"/>
  <c r="K117" i="9"/>
  <c r="J117" i="9"/>
  <c r="I117" i="9"/>
  <c r="H117" i="9"/>
  <c r="G117" i="9"/>
  <c r="F117" i="9"/>
  <c r="K116" i="9"/>
  <c r="J116" i="9"/>
  <c r="I116" i="9"/>
  <c r="H116" i="9"/>
  <c r="G116" i="9"/>
  <c r="F116" i="9"/>
  <c r="K115" i="9"/>
  <c r="J115" i="9"/>
  <c r="I115" i="9"/>
  <c r="H115" i="9"/>
  <c r="G115" i="9"/>
  <c r="F115" i="9"/>
  <c r="K112" i="9"/>
  <c r="I112" i="9"/>
  <c r="G112" i="9"/>
  <c r="K111" i="9"/>
  <c r="I111" i="9"/>
  <c r="G111" i="9"/>
  <c r="K110" i="9"/>
  <c r="I110" i="9"/>
  <c r="G110" i="9"/>
  <c r="K109" i="9"/>
  <c r="I109" i="9"/>
  <c r="G109" i="9"/>
  <c r="K108" i="9"/>
  <c r="I108" i="9"/>
  <c r="G108" i="9"/>
  <c r="K107" i="9"/>
  <c r="J107" i="9"/>
  <c r="I107" i="9"/>
  <c r="H107" i="9"/>
  <c r="G107" i="9"/>
  <c r="F107" i="9"/>
  <c r="K106" i="9"/>
  <c r="I106" i="9"/>
  <c r="G106" i="9"/>
  <c r="K105" i="9"/>
  <c r="I105" i="9"/>
  <c r="G105" i="9"/>
  <c r="K104" i="9"/>
  <c r="I104" i="9"/>
  <c r="G104" i="9"/>
  <c r="K103" i="9"/>
  <c r="I103" i="9"/>
  <c r="G103" i="9"/>
  <c r="K102" i="9"/>
  <c r="I102" i="9"/>
  <c r="G102" i="9"/>
  <c r="K101" i="9"/>
  <c r="I101" i="9"/>
  <c r="G101" i="9"/>
  <c r="K100" i="9"/>
  <c r="I100" i="9"/>
  <c r="G100" i="9"/>
  <c r="K96" i="9"/>
  <c r="I96" i="9"/>
  <c r="G96" i="9"/>
  <c r="K95" i="9"/>
  <c r="I95" i="9"/>
  <c r="G95" i="9"/>
  <c r="K94" i="9"/>
  <c r="I94" i="9"/>
  <c r="G94" i="9"/>
  <c r="K93" i="9"/>
  <c r="I93" i="9"/>
  <c r="G93" i="9"/>
  <c r="K92" i="9"/>
  <c r="I92" i="9"/>
  <c r="G92" i="9"/>
  <c r="K91" i="9"/>
  <c r="I91" i="9"/>
  <c r="G91" i="9"/>
  <c r="K90" i="9"/>
  <c r="I90" i="9"/>
  <c r="G90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2" i="9"/>
  <c r="J82" i="9"/>
  <c r="I82" i="9"/>
  <c r="H82" i="9"/>
  <c r="G82" i="9"/>
  <c r="F82" i="9"/>
  <c r="K80" i="9"/>
  <c r="J80" i="9"/>
  <c r="I80" i="9"/>
  <c r="H80" i="9"/>
  <c r="G80" i="9"/>
  <c r="F80" i="9"/>
  <c r="K79" i="9"/>
  <c r="J79" i="9"/>
  <c r="I79" i="9"/>
  <c r="H79" i="9"/>
  <c r="G79" i="9"/>
  <c r="F79" i="9"/>
  <c r="K78" i="9"/>
  <c r="J78" i="9"/>
  <c r="I78" i="9"/>
  <c r="H78" i="9"/>
  <c r="G78" i="9"/>
  <c r="F78" i="9"/>
  <c r="K77" i="9"/>
  <c r="J77" i="9"/>
  <c r="I77" i="9"/>
  <c r="H77" i="9"/>
  <c r="G77" i="9"/>
  <c r="F77" i="9"/>
  <c r="K76" i="9"/>
  <c r="J76" i="9"/>
  <c r="I76" i="9"/>
  <c r="H76" i="9"/>
  <c r="G76" i="9"/>
  <c r="F76" i="9"/>
  <c r="K75" i="9"/>
  <c r="J75" i="9"/>
  <c r="I75" i="9"/>
  <c r="H75" i="9"/>
  <c r="G75" i="9"/>
  <c r="F75" i="9"/>
  <c r="K74" i="9"/>
  <c r="J74" i="9"/>
  <c r="I74" i="9"/>
  <c r="H74" i="9"/>
  <c r="G74" i="9"/>
  <c r="F74" i="9"/>
  <c r="K73" i="9"/>
  <c r="J73" i="9"/>
  <c r="I73" i="9"/>
  <c r="H73" i="9"/>
  <c r="G73" i="9"/>
  <c r="F73" i="9"/>
  <c r="K72" i="9"/>
  <c r="J72" i="9"/>
  <c r="I72" i="9"/>
  <c r="H72" i="9"/>
  <c r="G72" i="9"/>
  <c r="F72" i="9"/>
  <c r="K71" i="9"/>
  <c r="J71" i="9"/>
  <c r="I71" i="9"/>
  <c r="H71" i="9"/>
  <c r="G71" i="9"/>
  <c r="F71" i="9"/>
  <c r="K70" i="9"/>
  <c r="J70" i="9"/>
  <c r="I70" i="9"/>
  <c r="H70" i="9"/>
  <c r="G70" i="9"/>
  <c r="F70" i="9"/>
  <c r="K69" i="9"/>
  <c r="J69" i="9"/>
  <c r="I69" i="9"/>
  <c r="H69" i="9"/>
  <c r="G69" i="9"/>
  <c r="F69" i="9"/>
  <c r="K68" i="9"/>
  <c r="J68" i="9"/>
  <c r="I68" i="9"/>
  <c r="H68" i="9"/>
  <c r="G68" i="9"/>
  <c r="F68" i="9"/>
  <c r="K67" i="9"/>
  <c r="J67" i="9"/>
  <c r="I67" i="9"/>
  <c r="H67" i="9"/>
  <c r="G67" i="9"/>
  <c r="F67" i="9"/>
  <c r="K66" i="9"/>
  <c r="J66" i="9"/>
  <c r="I66" i="9"/>
  <c r="H66" i="9"/>
  <c r="G66" i="9"/>
  <c r="F66" i="9"/>
  <c r="K65" i="9"/>
  <c r="J65" i="9"/>
  <c r="I65" i="9"/>
  <c r="H65" i="9"/>
  <c r="G65" i="9"/>
  <c r="F65" i="9"/>
  <c r="K64" i="9"/>
  <c r="J64" i="9"/>
  <c r="I64" i="9"/>
  <c r="H64" i="9"/>
  <c r="G64" i="9"/>
  <c r="F64" i="9"/>
  <c r="K63" i="9"/>
  <c r="J63" i="9"/>
  <c r="I63" i="9"/>
  <c r="H63" i="9"/>
  <c r="G63" i="9"/>
  <c r="F63" i="9"/>
  <c r="K62" i="9"/>
  <c r="J62" i="9"/>
  <c r="I62" i="9"/>
  <c r="H62" i="9"/>
  <c r="G62" i="9"/>
  <c r="F62" i="9"/>
  <c r="K61" i="9"/>
  <c r="J61" i="9"/>
  <c r="I61" i="9"/>
  <c r="H61" i="9"/>
  <c r="G61" i="9"/>
  <c r="F61" i="9"/>
  <c r="K60" i="9"/>
  <c r="J60" i="9"/>
  <c r="I60" i="9"/>
  <c r="H60" i="9"/>
  <c r="G60" i="9"/>
  <c r="F60" i="9"/>
  <c r="K59" i="9"/>
  <c r="J59" i="9"/>
  <c r="I59" i="9"/>
  <c r="H59" i="9"/>
  <c r="G59" i="9"/>
  <c r="F59" i="9"/>
  <c r="K58" i="9"/>
  <c r="J58" i="9"/>
  <c r="I58" i="9"/>
  <c r="H58" i="9"/>
  <c r="G58" i="9"/>
  <c r="F58" i="9"/>
  <c r="K57" i="9"/>
  <c r="J57" i="9"/>
  <c r="I57" i="9"/>
  <c r="H57" i="9"/>
  <c r="G57" i="9"/>
  <c r="F57" i="9"/>
  <c r="K56" i="9"/>
  <c r="J56" i="9"/>
  <c r="I56" i="9"/>
  <c r="H56" i="9"/>
  <c r="G56" i="9"/>
  <c r="F56" i="9"/>
  <c r="K55" i="9"/>
  <c r="J55" i="9"/>
  <c r="I55" i="9"/>
  <c r="H55" i="9"/>
  <c r="G55" i="9"/>
  <c r="F55" i="9"/>
  <c r="K54" i="9"/>
  <c r="J54" i="9"/>
  <c r="I54" i="9"/>
  <c r="H54" i="9"/>
  <c r="G54" i="9"/>
  <c r="F54" i="9"/>
  <c r="K53" i="9"/>
  <c r="J53" i="9"/>
  <c r="I53" i="9"/>
  <c r="H53" i="9"/>
  <c r="G53" i="9"/>
  <c r="F53" i="9"/>
  <c r="K52" i="9"/>
  <c r="J52" i="9"/>
  <c r="I52" i="9"/>
  <c r="H52" i="9"/>
  <c r="G52" i="9"/>
  <c r="F52" i="9"/>
  <c r="K51" i="9"/>
  <c r="J51" i="9"/>
  <c r="I51" i="9"/>
  <c r="H51" i="9"/>
  <c r="G51" i="9"/>
  <c r="F51" i="9"/>
  <c r="K50" i="9"/>
  <c r="J50" i="9"/>
  <c r="I50" i="9"/>
  <c r="H50" i="9"/>
  <c r="G50" i="9"/>
  <c r="F50" i="9"/>
  <c r="K49" i="9"/>
  <c r="J49" i="9"/>
  <c r="I49" i="9"/>
  <c r="H49" i="9"/>
  <c r="G49" i="9"/>
  <c r="F49" i="9"/>
  <c r="K48" i="9"/>
  <c r="J48" i="9"/>
  <c r="I48" i="9"/>
  <c r="H48" i="9"/>
  <c r="G48" i="9"/>
  <c r="F48" i="9"/>
  <c r="F26" i="9"/>
  <c r="G26" i="9"/>
  <c r="H26" i="9"/>
  <c r="I26" i="9"/>
  <c r="J26" i="9"/>
  <c r="K26" i="9"/>
  <c r="F27" i="9"/>
  <c r="G27" i="9"/>
  <c r="H27" i="9"/>
  <c r="I27" i="9"/>
  <c r="J27" i="9"/>
  <c r="K27" i="9"/>
  <c r="F28" i="9"/>
  <c r="G28" i="9"/>
  <c r="H28" i="9"/>
  <c r="I28" i="9"/>
  <c r="J28" i="9"/>
  <c r="K28" i="9"/>
  <c r="F33" i="9"/>
  <c r="G33" i="9"/>
  <c r="H33" i="9"/>
  <c r="I33" i="9"/>
  <c r="J33" i="9"/>
  <c r="K33" i="9"/>
  <c r="F34" i="9"/>
  <c r="G34" i="9"/>
  <c r="H34" i="9"/>
  <c r="I34" i="9"/>
  <c r="J34" i="9"/>
  <c r="K34" i="9"/>
  <c r="F35" i="9"/>
  <c r="G35" i="9"/>
  <c r="H35" i="9"/>
  <c r="I35" i="9"/>
  <c r="J35" i="9"/>
  <c r="K35" i="9"/>
  <c r="F36" i="9"/>
  <c r="G36" i="9"/>
  <c r="H36" i="9"/>
  <c r="I36" i="9"/>
  <c r="J36" i="9"/>
  <c r="K36" i="9"/>
  <c r="F37" i="9"/>
  <c r="G37" i="9"/>
  <c r="H37" i="9"/>
  <c r="I37" i="9"/>
  <c r="J37" i="9"/>
  <c r="K37" i="9"/>
  <c r="F38" i="9"/>
  <c r="G38" i="9"/>
  <c r="H38" i="9"/>
  <c r="I38" i="9"/>
  <c r="J38" i="9"/>
  <c r="K38" i="9"/>
  <c r="F39" i="9"/>
  <c r="G39" i="9"/>
  <c r="H39" i="9"/>
  <c r="I39" i="9"/>
  <c r="J39" i="9"/>
  <c r="K39" i="9"/>
  <c r="F40" i="9"/>
  <c r="G40" i="9"/>
  <c r="H40" i="9"/>
  <c r="I40" i="9"/>
  <c r="J40" i="9"/>
  <c r="K40" i="9"/>
  <c r="F41" i="9"/>
  <c r="G41" i="9"/>
  <c r="H41" i="9"/>
  <c r="I41" i="9"/>
  <c r="J41" i="9"/>
  <c r="K41" i="9"/>
  <c r="F42" i="9"/>
  <c r="G42" i="9"/>
  <c r="H42" i="9"/>
  <c r="I42" i="9"/>
  <c r="J42" i="9"/>
  <c r="K42" i="9"/>
  <c r="F43" i="9"/>
  <c r="G43" i="9"/>
  <c r="H43" i="9"/>
  <c r="I43" i="9"/>
  <c r="J43" i="9"/>
  <c r="K43" i="9"/>
  <c r="F44" i="9"/>
  <c r="G44" i="9"/>
  <c r="H44" i="9"/>
  <c r="I44" i="9"/>
  <c r="J44" i="9"/>
  <c r="K44" i="9"/>
  <c r="F45" i="9"/>
  <c r="G45" i="9"/>
  <c r="H45" i="9"/>
  <c r="I45" i="9"/>
  <c r="J45" i="9"/>
  <c r="K45" i="9"/>
  <c r="F46" i="9"/>
  <c r="G46" i="9"/>
  <c r="H46" i="9"/>
  <c r="I46" i="9"/>
  <c r="J46" i="9"/>
  <c r="K46" i="9"/>
  <c r="K25" i="9"/>
  <c r="J25" i="9"/>
  <c r="I25" i="9"/>
  <c r="H25" i="9"/>
  <c r="G25" i="9"/>
  <c r="D145" i="9"/>
  <c r="C145" i="9"/>
  <c r="D144" i="9"/>
  <c r="C144" i="9"/>
  <c r="D141" i="9"/>
  <c r="D140" i="9" s="1"/>
  <c r="C141" i="9"/>
  <c r="C140" i="9" s="1"/>
  <c r="D138" i="9"/>
  <c r="C138" i="9"/>
  <c r="D137" i="9"/>
  <c r="C137" i="9"/>
  <c r="D136" i="9"/>
  <c r="C136" i="9"/>
  <c r="D134" i="9"/>
  <c r="C134" i="9"/>
  <c r="D133" i="9"/>
  <c r="C133" i="9"/>
  <c r="D132" i="9"/>
  <c r="C132" i="9"/>
  <c r="D130" i="9"/>
  <c r="D129" i="9" s="1"/>
  <c r="C130" i="9"/>
  <c r="D127" i="9"/>
  <c r="C127" i="9"/>
  <c r="D126" i="9"/>
  <c r="C126" i="9"/>
  <c r="D125" i="9"/>
  <c r="C125" i="9"/>
  <c r="D124" i="9"/>
  <c r="C124" i="9"/>
  <c r="D123" i="9"/>
  <c r="C123" i="9"/>
  <c r="D122" i="9"/>
  <c r="C122" i="9"/>
  <c r="D121" i="9"/>
  <c r="C121" i="9"/>
  <c r="D120" i="9"/>
  <c r="C120" i="9"/>
  <c r="D119" i="9"/>
  <c r="C119" i="9"/>
  <c r="D118" i="9"/>
  <c r="C118" i="9"/>
  <c r="D117" i="9"/>
  <c r="C117" i="9"/>
  <c r="D116" i="9"/>
  <c r="C116" i="9"/>
  <c r="D115" i="9"/>
  <c r="C115" i="9"/>
  <c r="D112" i="9"/>
  <c r="C112" i="9"/>
  <c r="D111" i="9"/>
  <c r="C111" i="9"/>
  <c r="D110" i="9"/>
  <c r="C110" i="9"/>
  <c r="D109" i="9"/>
  <c r="C109" i="9"/>
  <c r="D108" i="9"/>
  <c r="C108" i="9"/>
  <c r="D107" i="9"/>
  <c r="C107" i="9"/>
  <c r="D106" i="9"/>
  <c r="C106" i="9"/>
  <c r="D105" i="9"/>
  <c r="C105" i="9"/>
  <c r="D104" i="9"/>
  <c r="C104" i="9"/>
  <c r="D103" i="9"/>
  <c r="C103" i="9"/>
  <c r="D102" i="9"/>
  <c r="C102" i="9"/>
  <c r="D101" i="9"/>
  <c r="C101" i="9"/>
  <c r="D100" i="9"/>
  <c r="C100" i="9"/>
  <c r="D96" i="9"/>
  <c r="C96" i="9"/>
  <c r="D95" i="9"/>
  <c r="C95" i="9"/>
  <c r="D94" i="9"/>
  <c r="C94" i="9"/>
  <c r="D93" i="9"/>
  <c r="C93" i="9"/>
  <c r="D92" i="9"/>
  <c r="C92" i="9"/>
  <c r="D91" i="9"/>
  <c r="C91" i="9"/>
  <c r="D90" i="9"/>
  <c r="C90" i="9"/>
  <c r="D89" i="9"/>
  <c r="C89" i="9"/>
  <c r="D88" i="9"/>
  <c r="C88" i="9"/>
  <c r="D87" i="9"/>
  <c r="C87" i="9"/>
  <c r="D86" i="9"/>
  <c r="C86" i="9"/>
  <c r="D85" i="9"/>
  <c r="C85" i="9"/>
  <c r="D84" i="9"/>
  <c r="C84" i="9"/>
  <c r="D82" i="9"/>
  <c r="C82" i="9"/>
  <c r="D80" i="9"/>
  <c r="C80" i="9"/>
  <c r="D79" i="9"/>
  <c r="C79" i="9"/>
  <c r="D78" i="9"/>
  <c r="C78" i="9"/>
  <c r="D77" i="9"/>
  <c r="C77" i="9"/>
  <c r="D76" i="9"/>
  <c r="C76" i="9"/>
  <c r="D75" i="9"/>
  <c r="C75" i="9"/>
  <c r="D74" i="9"/>
  <c r="C74" i="9"/>
  <c r="D73" i="9"/>
  <c r="C73" i="9"/>
  <c r="D72" i="9"/>
  <c r="C72" i="9"/>
  <c r="D71" i="9"/>
  <c r="C71" i="9"/>
  <c r="D70" i="9"/>
  <c r="C70" i="9"/>
  <c r="D69" i="9"/>
  <c r="C69" i="9"/>
  <c r="D68" i="9"/>
  <c r="C68" i="9"/>
  <c r="D67" i="9"/>
  <c r="C67" i="9"/>
  <c r="D66" i="9"/>
  <c r="C66" i="9"/>
  <c r="D65" i="9"/>
  <c r="C65" i="9"/>
  <c r="D64" i="9"/>
  <c r="C64" i="9"/>
  <c r="D63" i="9"/>
  <c r="C63" i="9"/>
  <c r="D62" i="9"/>
  <c r="C62" i="9"/>
  <c r="D61" i="9"/>
  <c r="C61" i="9"/>
  <c r="D60" i="9"/>
  <c r="C60" i="9"/>
  <c r="D59" i="9"/>
  <c r="C59" i="9"/>
  <c r="D58" i="9"/>
  <c r="C58" i="9"/>
  <c r="D57" i="9"/>
  <c r="C57" i="9"/>
  <c r="D56" i="9"/>
  <c r="C56" i="9"/>
  <c r="D55" i="9"/>
  <c r="C55" i="9"/>
  <c r="D54" i="9"/>
  <c r="C54" i="9"/>
  <c r="D53" i="9"/>
  <c r="C53" i="9"/>
  <c r="D52" i="9"/>
  <c r="C52" i="9"/>
  <c r="D51" i="9"/>
  <c r="C51" i="9"/>
  <c r="D50" i="9"/>
  <c r="C50" i="9"/>
  <c r="D49" i="9"/>
  <c r="C49" i="9"/>
  <c r="D48" i="9"/>
  <c r="C48" i="9"/>
  <c r="C26" i="9"/>
  <c r="D26" i="9"/>
  <c r="C27" i="9"/>
  <c r="D27" i="9"/>
  <c r="C28" i="9"/>
  <c r="D28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25" i="9"/>
  <c r="D25" i="9"/>
  <c r="F25" i="9"/>
  <c r="I146" i="9"/>
  <c r="AR146" i="14"/>
  <c r="AP146" i="14"/>
  <c r="AH146" i="14"/>
  <c r="AI146" i="14" s="1"/>
  <c r="AF146" i="14"/>
  <c r="X146" i="14"/>
  <c r="V146" i="14"/>
  <c r="N146" i="14"/>
  <c r="L146" i="14"/>
  <c r="E146" i="14"/>
  <c r="AR145" i="14"/>
  <c r="AP145" i="14"/>
  <c r="AH145" i="14"/>
  <c r="AF145" i="14"/>
  <c r="X145" i="14"/>
  <c r="X143" i="14" s="1"/>
  <c r="V145" i="14"/>
  <c r="N145" i="14"/>
  <c r="L145" i="14"/>
  <c r="E145" i="14"/>
  <c r="AR144" i="14"/>
  <c r="AS144" i="14" s="1"/>
  <c r="AP144" i="14"/>
  <c r="AH144" i="14"/>
  <c r="AF144" i="14"/>
  <c r="AF143" i="14" s="1"/>
  <c r="X144" i="14"/>
  <c r="V144" i="14"/>
  <c r="N144" i="14"/>
  <c r="L144" i="14"/>
  <c r="E144" i="14"/>
  <c r="AO143" i="14"/>
  <c r="AN143" i="14"/>
  <c r="AM143" i="14"/>
  <c r="AL143" i="14"/>
  <c r="AK143" i="14"/>
  <c r="AJ143" i="14"/>
  <c r="AE143" i="14"/>
  <c r="AD143" i="14"/>
  <c r="AC143" i="14"/>
  <c r="AB143" i="14"/>
  <c r="AA143" i="14"/>
  <c r="Z143" i="14"/>
  <c r="U143" i="14"/>
  <c r="T143" i="14"/>
  <c r="S143" i="14"/>
  <c r="R143" i="14"/>
  <c r="Q143" i="14"/>
  <c r="P143" i="14"/>
  <c r="K143" i="14"/>
  <c r="J143" i="14"/>
  <c r="I143" i="14"/>
  <c r="H143" i="14"/>
  <c r="G143" i="14"/>
  <c r="F143" i="14"/>
  <c r="D143" i="14"/>
  <c r="C143" i="14"/>
  <c r="AR138" i="14"/>
  <c r="AP138" i="14"/>
  <c r="AH138" i="14"/>
  <c r="AF138" i="14"/>
  <c r="X138" i="14"/>
  <c r="V138" i="14"/>
  <c r="N138" i="14"/>
  <c r="L138" i="14"/>
  <c r="E138" i="14"/>
  <c r="AR137" i="14"/>
  <c r="AP137" i="14"/>
  <c r="AH137" i="14"/>
  <c r="AF137" i="14"/>
  <c r="X137" i="14"/>
  <c r="V137" i="14"/>
  <c r="N137" i="14"/>
  <c r="L137" i="14"/>
  <c r="E137" i="14"/>
  <c r="AR136" i="14"/>
  <c r="AP136" i="14"/>
  <c r="AP135" i="14" s="1"/>
  <c r="AH136" i="14"/>
  <c r="AH135" i="14" s="1"/>
  <c r="AF136" i="14"/>
  <c r="X136" i="14"/>
  <c r="V136" i="14"/>
  <c r="N136" i="14"/>
  <c r="L136" i="14"/>
  <c r="E136" i="14"/>
  <c r="AR134" i="14"/>
  <c r="AP134" i="14"/>
  <c r="AH134" i="14"/>
  <c r="AF134" i="14"/>
  <c r="X134" i="14"/>
  <c r="V134" i="14"/>
  <c r="N134" i="14"/>
  <c r="L134" i="14"/>
  <c r="E134" i="14"/>
  <c r="AR133" i="14"/>
  <c r="AP133" i="14"/>
  <c r="AH133" i="14"/>
  <c r="AF133" i="14"/>
  <c r="X133" i="14"/>
  <c r="V133" i="14"/>
  <c r="N133" i="14"/>
  <c r="L133" i="14"/>
  <c r="E133" i="14"/>
  <c r="AR132" i="14"/>
  <c r="AP132" i="14"/>
  <c r="AH132" i="14"/>
  <c r="AF132" i="14"/>
  <c r="X132" i="14"/>
  <c r="V132" i="14"/>
  <c r="N132" i="14"/>
  <c r="L132" i="14"/>
  <c r="L131" i="14" s="1"/>
  <c r="E132" i="14"/>
  <c r="AO131" i="14"/>
  <c r="AN131" i="14"/>
  <c r="AM131" i="14"/>
  <c r="AL131" i="14"/>
  <c r="AK131" i="14"/>
  <c r="AJ131" i="14"/>
  <c r="AE131" i="14"/>
  <c r="AD131" i="14"/>
  <c r="AC131" i="14"/>
  <c r="AB131" i="14"/>
  <c r="AA131" i="14"/>
  <c r="Z131" i="14"/>
  <c r="U131" i="14"/>
  <c r="T131" i="14"/>
  <c r="S131" i="14"/>
  <c r="R131" i="14"/>
  <c r="Q131" i="14"/>
  <c r="P131" i="14"/>
  <c r="N131" i="14"/>
  <c r="K131" i="14"/>
  <c r="J131" i="14"/>
  <c r="I131" i="14"/>
  <c r="H131" i="14"/>
  <c r="G131" i="14"/>
  <c r="F131" i="14"/>
  <c r="D131" i="14"/>
  <c r="C131" i="14"/>
  <c r="AP130" i="14"/>
  <c r="AQ130" i="14" s="1"/>
  <c r="AF130" i="14"/>
  <c r="AG130" i="14" s="1"/>
  <c r="V130" i="14"/>
  <c r="V129" i="14" s="1"/>
  <c r="L130" i="14"/>
  <c r="N130" i="14" s="1"/>
  <c r="O130" i="14" s="1"/>
  <c r="AN129" i="14"/>
  <c r="AL129" i="14"/>
  <c r="AJ129" i="14"/>
  <c r="AD129" i="14"/>
  <c r="AB129" i="14"/>
  <c r="Z129" i="14"/>
  <c r="T129" i="14"/>
  <c r="R129" i="14"/>
  <c r="P129" i="14"/>
  <c r="J129" i="14"/>
  <c r="H129" i="14"/>
  <c r="F129" i="14"/>
  <c r="E129" i="14"/>
  <c r="D129" i="14"/>
  <c r="C129" i="14"/>
  <c r="AR128" i="14"/>
  <c r="AP128" i="14"/>
  <c r="AH128" i="14"/>
  <c r="AF128" i="14"/>
  <c r="X128" i="14"/>
  <c r="V128" i="14"/>
  <c r="N128" i="14"/>
  <c r="L128" i="14"/>
  <c r="E128" i="14"/>
  <c r="AR127" i="14"/>
  <c r="AP127" i="14"/>
  <c r="AH127" i="14"/>
  <c r="AF127" i="14"/>
  <c r="X127" i="14"/>
  <c r="V127" i="14"/>
  <c r="N127" i="14"/>
  <c r="L127" i="14"/>
  <c r="E127" i="14"/>
  <c r="AR126" i="14"/>
  <c r="AP126" i="14"/>
  <c r="AH126" i="14"/>
  <c r="AF126" i="14"/>
  <c r="X126" i="14"/>
  <c r="V126" i="14"/>
  <c r="N126" i="14"/>
  <c r="L126" i="14"/>
  <c r="M126" i="14" s="1"/>
  <c r="E126" i="14"/>
  <c r="AR125" i="14"/>
  <c r="AP125" i="14"/>
  <c r="AH125" i="14"/>
  <c r="AF125" i="14"/>
  <c r="X125" i="14"/>
  <c r="V125" i="14"/>
  <c r="W125" i="14" s="1"/>
  <c r="N125" i="14"/>
  <c r="L125" i="14"/>
  <c r="M125" i="14" s="1"/>
  <c r="E125" i="14"/>
  <c r="AR124" i="14"/>
  <c r="AP124" i="14"/>
  <c r="AH124" i="14"/>
  <c r="AF124" i="14"/>
  <c r="X124" i="14"/>
  <c r="V124" i="14"/>
  <c r="W124" i="14" s="1"/>
  <c r="N124" i="14"/>
  <c r="L124" i="14"/>
  <c r="E124" i="14"/>
  <c r="AR123" i="14"/>
  <c r="AP123" i="14"/>
  <c r="AH123" i="14"/>
  <c r="AF123" i="14"/>
  <c r="X123" i="14"/>
  <c r="V123" i="14"/>
  <c r="N123" i="14"/>
  <c r="L123" i="14"/>
  <c r="E123" i="14"/>
  <c r="AR122" i="14"/>
  <c r="AP122" i="14"/>
  <c r="AH122" i="14"/>
  <c r="AF122" i="14"/>
  <c r="X122" i="14"/>
  <c r="V122" i="14"/>
  <c r="N122" i="14"/>
  <c r="L122" i="14"/>
  <c r="E122" i="14"/>
  <c r="AR121" i="14"/>
  <c r="AP121" i="14"/>
  <c r="AH121" i="14"/>
  <c r="AF121" i="14"/>
  <c r="X121" i="14"/>
  <c r="V121" i="14"/>
  <c r="N121" i="14"/>
  <c r="L121" i="14"/>
  <c r="E121" i="14"/>
  <c r="AR120" i="14"/>
  <c r="AP120" i="14"/>
  <c r="AH120" i="14"/>
  <c r="AF120" i="14"/>
  <c r="X120" i="14"/>
  <c r="V120" i="14"/>
  <c r="N120" i="14"/>
  <c r="L120" i="14"/>
  <c r="E120" i="14"/>
  <c r="AR119" i="14"/>
  <c r="AP119" i="14"/>
  <c r="AH119" i="14"/>
  <c r="AF119" i="14"/>
  <c r="X119" i="14"/>
  <c r="V119" i="14"/>
  <c r="N119" i="14"/>
  <c r="L119" i="14"/>
  <c r="E119" i="14"/>
  <c r="AR118" i="14"/>
  <c r="AP118" i="14"/>
  <c r="AH118" i="14"/>
  <c r="AF118" i="14"/>
  <c r="X118" i="14"/>
  <c r="V118" i="14"/>
  <c r="N118" i="14"/>
  <c r="L118" i="14"/>
  <c r="E118" i="14"/>
  <c r="AR117" i="14"/>
  <c r="AP117" i="14"/>
  <c r="AH117" i="14"/>
  <c r="AF117" i="14"/>
  <c r="X117" i="14"/>
  <c r="V117" i="14"/>
  <c r="N117" i="14"/>
  <c r="L117" i="14"/>
  <c r="E117" i="14"/>
  <c r="AR116" i="14"/>
  <c r="AP116" i="14"/>
  <c r="AH116" i="14"/>
  <c r="AF116" i="14"/>
  <c r="X116" i="14"/>
  <c r="Y116" i="14" s="1"/>
  <c r="V116" i="14"/>
  <c r="N116" i="14"/>
  <c r="O116" i="14" s="1"/>
  <c r="L116" i="14"/>
  <c r="E116" i="14"/>
  <c r="AR115" i="14"/>
  <c r="AP115" i="14"/>
  <c r="AQ115" i="14" s="1"/>
  <c r="AH115" i="14"/>
  <c r="AF115" i="14"/>
  <c r="X115" i="14"/>
  <c r="V115" i="14"/>
  <c r="N115" i="14"/>
  <c r="L115" i="14"/>
  <c r="E115" i="14"/>
  <c r="AP114" i="14"/>
  <c r="AQ114" i="14" s="1"/>
  <c r="AF114" i="14"/>
  <c r="AG114" i="14" s="1"/>
  <c r="V114" i="14"/>
  <c r="W114" i="14" s="1"/>
  <c r="L114" i="14"/>
  <c r="M114" i="14" s="1"/>
  <c r="AO113" i="14"/>
  <c r="AN113" i="14"/>
  <c r="AM113" i="14"/>
  <c r="AL113" i="14"/>
  <c r="AK113" i="14"/>
  <c r="AJ113" i="14"/>
  <c r="AE113" i="14"/>
  <c r="AD113" i="14"/>
  <c r="AC113" i="14"/>
  <c r="AB113" i="14"/>
  <c r="AA113" i="14"/>
  <c r="Z113" i="14"/>
  <c r="U113" i="14"/>
  <c r="T113" i="14"/>
  <c r="S113" i="14"/>
  <c r="R113" i="14"/>
  <c r="Q113" i="14"/>
  <c r="P113" i="14"/>
  <c r="K113" i="14"/>
  <c r="J113" i="14"/>
  <c r="I113" i="14"/>
  <c r="H113" i="14"/>
  <c r="G113" i="14"/>
  <c r="F113" i="14"/>
  <c r="D113" i="14"/>
  <c r="C113" i="14"/>
  <c r="AR112" i="14"/>
  <c r="AP112" i="14"/>
  <c r="AH112" i="14"/>
  <c r="AF112" i="14"/>
  <c r="X112" i="14"/>
  <c r="V112" i="14"/>
  <c r="N112" i="14"/>
  <c r="L112" i="14"/>
  <c r="E112" i="14"/>
  <c r="AR111" i="14"/>
  <c r="AP111" i="14"/>
  <c r="AH111" i="14"/>
  <c r="AF111" i="14"/>
  <c r="X111" i="14"/>
  <c r="V111" i="14"/>
  <c r="N111" i="14"/>
  <c r="L111" i="14"/>
  <c r="E111" i="14"/>
  <c r="AR110" i="14"/>
  <c r="AP110" i="14"/>
  <c r="AH110" i="14"/>
  <c r="AF110" i="14"/>
  <c r="X110" i="14"/>
  <c r="V110" i="14"/>
  <c r="N110" i="14"/>
  <c r="L110" i="14"/>
  <c r="E110" i="14"/>
  <c r="AR109" i="14"/>
  <c r="AP109" i="14"/>
  <c r="AH109" i="14"/>
  <c r="AF109" i="14"/>
  <c r="X109" i="14"/>
  <c r="V109" i="14"/>
  <c r="N109" i="14"/>
  <c r="L109" i="14"/>
  <c r="E109" i="14"/>
  <c r="AR108" i="14"/>
  <c r="AP108" i="14"/>
  <c r="AH108" i="14"/>
  <c r="AF108" i="14"/>
  <c r="X108" i="14"/>
  <c r="V108" i="14"/>
  <c r="N108" i="14"/>
  <c r="L108" i="14"/>
  <c r="E108" i="14"/>
  <c r="AR107" i="14"/>
  <c r="AP107" i="14"/>
  <c r="AH107" i="14"/>
  <c r="AF107" i="14"/>
  <c r="X107" i="14"/>
  <c r="V107" i="14"/>
  <c r="N107" i="14"/>
  <c r="L107" i="14"/>
  <c r="E107" i="14"/>
  <c r="AR106" i="14"/>
  <c r="AP106" i="14"/>
  <c r="AH106" i="14"/>
  <c r="AF106" i="14"/>
  <c r="X106" i="14"/>
  <c r="V106" i="14"/>
  <c r="N106" i="14"/>
  <c r="L106" i="14"/>
  <c r="E106" i="14"/>
  <c r="AR105" i="14"/>
  <c r="AP105" i="14"/>
  <c r="AH105" i="14"/>
  <c r="AF105" i="14"/>
  <c r="X105" i="14"/>
  <c r="V105" i="14"/>
  <c r="N105" i="14"/>
  <c r="L105" i="14"/>
  <c r="E105" i="14"/>
  <c r="AR104" i="14"/>
  <c r="AP104" i="14"/>
  <c r="AH104" i="14"/>
  <c r="AF104" i="14"/>
  <c r="X104" i="14"/>
  <c r="V104" i="14"/>
  <c r="N104" i="14"/>
  <c r="L104" i="14"/>
  <c r="E104" i="14"/>
  <c r="AR103" i="14"/>
  <c r="AP103" i="14"/>
  <c r="AH103" i="14"/>
  <c r="AF103" i="14"/>
  <c r="X103" i="14"/>
  <c r="V103" i="14"/>
  <c r="N103" i="14"/>
  <c r="L103" i="14"/>
  <c r="E103" i="14"/>
  <c r="AR102" i="14"/>
  <c r="AP102" i="14"/>
  <c r="AH102" i="14"/>
  <c r="AF102" i="14"/>
  <c r="X102" i="14"/>
  <c r="V102" i="14"/>
  <c r="N102" i="14"/>
  <c r="L102" i="14"/>
  <c r="E102" i="14"/>
  <c r="AR101" i="14"/>
  <c r="AP101" i="14"/>
  <c r="AH101" i="14"/>
  <c r="AF101" i="14"/>
  <c r="X101" i="14"/>
  <c r="V101" i="14"/>
  <c r="N101" i="14"/>
  <c r="L101" i="14"/>
  <c r="E101" i="14"/>
  <c r="AR100" i="14"/>
  <c r="AP100" i="14"/>
  <c r="AH100" i="14"/>
  <c r="AF100" i="14"/>
  <c r="X100" i="14"/>
  <c r="V100" i="14"/>
  <c r="N100" i="14"/>
  <c r="L100" i="14"/>
  <c r="E100" i="14"/>
  <c r="AR96" i="14"/>
  <c r="AP96" i="14"/>
  <c r="AH96" i="14"/>
  <c r="AF96" i="14"/>
  <c r="X96" i="14"/>
  <c r="V96" i="14"/>
  <c r="N96" i="14"/>
  <c r="L96" i="14"/>
  <c r="E96" i="14"/>
  <c r="AR95" i="14"/>
  <c r="AP95" i="14"/>
  <c r="AH95" i="14"/>
  <c r="AF95" i="14"/>
  <c r="X95" i="14"/>
  <c r="V95" i="14"/>
  <c r="N95" i="14"/>
  <c r="L95" i="14"/>
  <c r="E95" i="14"/>
  <c r="AR94" i="14"/>
  <c r="AP94" i="14"/>
  <c r="AH94" i="14"/>
  <c r="AF94" i="14"/>
  <c r="X94" i="14"/>
  <c r="V94" i="14"/>
  <c r="N94" i="14"/>
  <c r="L94" i="14"/>
  <c r="E94" i="14"/>
  <c r="AR93" i="14"/>
  <c r="AP93" i="14"/>
  <c r="AH93" i="14"/>
  <c r="AF93" i="14"/>
  <c r="X93" i="14"/>
  <c r="V93" i="14"/>
  <c r="N93" i="14"/>
  <c r="L93" i="14"/>
  <c r="E93" i="14"/>
  <c r="AR92" i="14"/>
  <c r="AP92" i="14"/>
  <c r="AH92" i="14"/>
  <c r="AF92" i="14"/>
  <c r="X92" i="14"/>
  <c r="V92" i="14"/>
  <c r="N92" i="14"/>
  <c r="L92" i="14"/>
  <c r="E92" i="14"/>
  <c r="AR91" i="14"/>
  <c r="AP91" i="14"/>
  <c r="AH91" i="14"/>
  <c r="AF91" i="14"/>
  <c r="X91" i="14"/>
  <c r="V91" i="14"/>
  <c r="N91" i="14"/>
  <c r="O91" i="14" s="1"/>
  <c r="L91" i="14"/>
  <c r="E91" i="14"/>
  <c r="AR90" i="14"/>
  <c r="AP90" i="14"/>
  <c r="AH90" i="14"/>
  <c r="AF90" i="14"/>
  <c r="X90" i="14"/>
  <c r="V90" i="14"/>
  <c r="N90" i="14"/>
  <c r="L90" i="14"/>
  <c r="E90" i="14"/>
  <c r="AR89" i="14"/>
  <c r="AP89" i="14"/>
  <c r="AH89" i="14"/>
  <c r="AF89" i="14"/>
  <c r="X89" i="14"/>
  <c r="V89" i="14"/>
  <c r="N89" i="14"/>
  <c r="L89" i="14"/>
  <c r="E89" i="14"/>
  <c r="AR88" i="14"/>
  <c r="AP88" i="14"/>
  <c r="AH88" i="14"/>
  <c r="AF88" i="14"/>
  <c r="X88" i="14"/>
  <c r="V88" i="14"/>
  <c r="N88" i="14"/>
  <c r="L88" i="14"/>
  <c r="E88" i="14"/>
  <c r="AR87" i="14"/>
  <c r="AP87" i="14"/>
  <c r="AH87" i="14"/>
  <c r="AF87" i="14"/>
  <c r="X87" i="14"/>
  <c r="V87" i="14"/>
  <c r="N87" i="14"/>
  <c r="L87" i="14"/>
  <c r="E87" i="14"/>
  <c r="AR86" i="14"/>
  <c r="AP86" i="14"/>
  <c r="AH86" i="14"/>
  <c r="AF86" i="14"/>
  <c r="X86" i="14"/>
  <c r="V86" i="14"/>
  <c r="N86" i="14"/>
  <c r="L86" i="14"/>
  <c r="E86" i="14"/>
  <c r="AR85" i="14"/>
  <c r="AP85" i="14"/>
  <c r="AH85" i="14"/>
  <c r="AF85" i="14"/>
  <c r="X85" i="14"/>
  <c r="V85" i="14"/>
  <c r="N85" i="14"/>
  <c r="L85" i="14"/>
  <c r="E85" i="14"/>
  <c r="AR84" i="14"/>
  <c r="AP84" i="14"/>
  <c r="AH84" i="14"/>
  <c r="AF84" i="14"/>
  <c r="X84" i="14"/>
  <c r="V84" i="14"/>
  <c r="N84" i="14"/>
  <c r="L84" i="14"/>
  <c r="E84" i="14"/>
  <c r="AR82" i="14"/>
  <c r="AP82" i="14"/>
  <c r="AH82" i="14"/>
  <c r="AF82" i="14"/>
  <c r="X82" i="14"/>
  <c r="V82" i="14"/>
  <c r="N82" i="14"/>
  <c r="L82" i="14"/>
  <c r="E82" i="14"/>
  <c r="AR80" i="14"/>
  <c r="AP80" i="14"/>
  <c r="AH80" i="14"/>
  <c r="AF80" i="14"/>
  <c r="X80" i="14"/>
  <c r="V80" i="14"/>
  <c r="N80" i="14"/>
  <c r="L80" i="14"/>
  <c r="E80" i="14"/>
  <c r="AR79" i="14"/>
  <c r="AP79" i="14"/>
  <c r="AH79" i="14"/>
  <c r="AF79" i="14"/>
  <c r="X79" i="14"/>
  <c r="V79" i="14"/>
  <c r="N79" i="14"/>
  <c r="L79" i="14"/>
  <c r="E79" i="14"/>
  <c r="AR78" i="14"/>
  <c r="AP78" i="14"/>
  <c r="AH78" i="14"/>
  <c r="AF78" i="14"/>
  <c r="X78" i="14"/>
  <c r="V78" i="14"/>
  <c r="N78" i="14"/>
  <c r="L78" i="14"/>
  <c r="E78" i="14"/>
  <c r="AR77" i="14"/>
  <c r="AP77" i="14"/>
  <c r="AH77" i="14"/>
  <c r="AF77" i="14"/>
  <c r="X77" i="14"/>
  <c r="V77" i="14"/>
  <c r="N77" i="14"/>
  <c r="L77" i="14"/>
  <c r="E77" i="14"/>
  <c r="AR76" i="14"/>
  <c r="AP76" i="14"/>
  <c r="AH76" i="14"/>
  <c r="AF76" i="14"/>
  <c r="X76" i="14"/>
  <c r="V76" i="14"/>
  <c r="N76" i="14"/>
  <c r="L76" i="14"/>
  <c r="E76" i="14"/>
  <c r="AR75" i="14"/>
  <c r="AP75" i="14"/>
  <c r="AH75" i="14"/>
  <c r="AF75" i="14"/>
  <c r="X75" i="14"/>
  <c r="V75" i="14"/>
  <c r="N75" i="14"/>
  <c r="L75" i="14"/>
  <c r="E75" i="14"/>
  <c r="AR74" i="14"/>
  <c r="AP74" i="14"/>
  <c r="AH74" i="14"/>
  <c r="AF74" i="14"/>
  <c r="X74" i="14"/>
  <c r="V74" i="14"/>
  <c r="N74" i="14"/>
  <c r="L74" i="14"/>
  <c r="E74" i="14"/>
  <c r="AR73" i="14"/>
  <c r="AP73" i="14"/>
  <c r="AH73" i="14"/>
  <c r="AF73" i="14"/>
  <c r="X73" i="14"/>
  <c r="V73" i="14"/>
  <c r="N73" i="14"/>
  <c r="L73" i="14"/>
  <c r="E73" i="14"/>
  <c r="AR72" i="14"/>
  <c r="AP72" i="14"/>
  <c r="AH72" i="14"/>
  <c r="AF72" i="14"/>
  <c r="X72" i="14"/>
  <c r="V72" i="14"/>
  <c r="N72" i="14"/>
  <c r="L72" i="14"/>
  <c r="E72" i="14"/>
  <c r="AR71" i="14"/>
  <c r="AP71" i="14"/>
  <c r="AH71" i="14"/>
  <c r="AF71" i="14"/>
  <c r="X71" i="14"/>
  <c r="V71" i="14"/>
  <c r="N71" i="14"/>
  <c r="L71" i="14"/>
  <c r="E71" i="14"/>
  <c r="AR70" i="14"/>
  <c r="AP70" i="14"/>
  <c r="AH70" i="14"/>
  <c r="AF70" i="14"/>
  <c r="X70" i="14"/>
  <c r="V70" i="14"/>
  <c r="N70" i="14"/>
  <c r="L70" i="14"/>
  <c r="E70" i="14"/>
  <c r="AR69" i="14"/>
  <c r="AP69" i="14"/>
  <c r="AH69" i="14"/>
  <c r="AF69" i="14"/>
  <c r="X69" i="14"/>
  <c r="V69" i="14"/>
  <c r="N69" i="14"/>
  <c r="L69" i="14"/>
  <c r="E69" i="14"/>
  <c r="AR68" i="14"/>
  <c r="AP68" i="14"/>
  <c r="AH68" i="14"/>
  <c r="AF68" i="14"/>
  <c r="X68" i="14"/>
  <c r="V68" i="14"/>
  <c r="N68" i="14"/>
  <c r="L68" i="14"/>
  <c r="E68" i="14"/>
  <c r="AR67" i="14"/>
  <c r="AP67" i="14"/>
  <c r="AH67" i="14"/>
  <c r="AF67" i="14"/>
  <c r="X67" i="14"/>
  <c r="V67" i="14"/>
  <c r="N67" i="14"/>
  <c r="L67" i="14"/>
  <c r="E67" i="14"/>
  <c r="AR66" i="14"/>
  <c r="AP66" i="14"/>
  <c r="AH66" i="14"/>
  <c r="AF66" i="14"/>
  <c r="X66" i="14"/>
  <c r="V66" i="14"/>
  <c r="N66" i="14"/>
  <c r="L66" i="14"/>
  <c r="E66" i="14"/>
  <c r="AR65" i="14"/>
  <c r="AP65" i="14"/>
  <c r="AH65" i="14"/>
  <c r="AF65" i="14"/>
  <c r="X65" i="14"/>
  <c r="V65" i="14"/>
  <c r="N65" i="14"/>
  <c r="L65" i="14"/>
  <c r="E65" i="14"/>
  <c r="AR64" i="14"/>
  <c r="AP64" i="14"/>
  <c r="AH64" i="14"/>
  <c r="AF64" i="14"/>
  <c r="X64" i="14"/>
  <c r="V64" i="14"/>
  <c r="N64" i="14"/>
  <c r="L64" i="14"/>
  <c r="E64" i="14"/>
  <c r="AR63" i="14"/>
  <c r="AP63" i="14"/>
  <c r="AH63" i="14"/>
  <c r="AF63" i="14"/>
  <c r="X63" i="14"/>
  <c r="V63" i="14"/>
  <c r="N63" i="14"/>
  <c r="L63" i="14"/>
  <c r="E63" i="14"/>
  <c r="AR62" i="14"/>
  <c r="AP62" i="14"/>
  <c r="AH62" i="14"/>
  <c r="AF62" i="14"/>
  <c r="X62" i="14"/>
  <c r="V62" i="14"/>
  <c r="N62" i="14"/>
  <c r="L62" i="14"/>
  <c r="E62" i="14"/>
  <c r="AR61" i="14"/>
  <c r="AP61" i="14"/>
  <c r="AH61" i="14"/>
  <c r="AF61" i="14"/>
  <c r="X61" i="14"/>
  <c r="V61" i="14"/>
  <c r="N61" i="14"/>
  <c r="L61" i="14"/>
  <c r="E61" i="14"/>
  <c r="AR60" i="14"/>
  <c r="AP60" i="14"/>
  <c r="AH60" i="14"/>
  <c r="AF60" i="14"/>
  <c r="X60" i="14"/>
  <c r="V60" i="14"/>
  <c r="N60" i="14"/>
  <c r="L60" i="14"/>
  <c r="E60" i="14"/>
  <c r="AR59" i="14"/>
  <c r="AP59" i="14"/>
  <c r="AH59" i="14"/>
  <c r="AF59" i="14"/>
  <c r="X59" i="14"/>
  <c r="V59" i="14"/>
  <c r="N59" i="14"/>
  <c r="L59" i="14"/>
  <c r="E59" i="14"/>
  <c r="AR58" i="14"/>
  <c r="AP58" i="14"/>
  <c r="AH58" i="14"/>
  <c r="AF58" i="14"/>
  <c r="X58" i="14"/>
  <c r="V58" i="14"/>
  <c r="N58" i="14"/>
  <c r="L58" i="14"/>
  <c r="E58" i="14"/>
  <c r="AR57" i="14"/>
  <c r="AP57" i="14"/>
  <c r="AH57" i="14"/>
  <c r="AF57" i="14"/>
  <c r="X57" i="14"/>
  <c r="V57" i="14"/>
  <c r="N57" i="14"/>
  <c r="L57" i="14"/>
  <c r="E57" i="14"/>
  <c r="AR56" i="14"/>
  <c r="AP56" i="14"/>
  <c r="AH56" i="14"/>
  <c r="AF56" i="14"/>
  <c r="X56" i="14"/>
  <c r="V56" i="14"/>
  <c r="N56" i="14"/>
  <c r="L56" i="14"/>
  <c r="E56" i="14"/>
  <c r="AR55" i="14"/>
  <c r="AP55" i="14"/>
  <c r="AH55" i="14"/>
  <c r="AF55" i="14"/>
  <c r="X55" i="14"/>
  <c r="V55" i="14"/>
  <c r="N55" i="14"/>
  <c r="L55" i="14"/>
  <c r="E55" i="14"/>
  <c r="AR54" i="14"/>
  <c r="AP54" i="14"/>
  <c r="AH54" i="14"/>
  <c r="AF54" i="14"/>
  <c r="X54" i="14"/>
  <c r="V54" i="14"/>
  <c r="N54" i="14"/>
  <c r="L54" i="14"/>
  <c r="E54" i="14"/>
  <c r="AR53" i="14"/>
  <c r="AP53" i="14"/>
  <c r="AH53" i="14"/>
  <c r="AF53" i="14"/>
  <c r="X53" i="14"/>
  <c r="V53" i="14"/>
  <c r="N53" i="14"/>
  <c r="L53" i="14"/>
  <c r="E53" i="14"/>
  <c r="AR52" i="14"/>
  <c r="AP52" i="14"/>
  <c r="AH52" i="14"/>
  <c r="AF52" i="14"/>
  <c r="X52" i="14"/>
  <c r="V52" i="14"/>
  <c r="N52" i="14"/>
  <c r="L52" i="14"/>
  <c r="E52" i="14"/>
  <c r="AR51" i="14"/>
  <c r="AP51" i="14"/>
  <c r="AH51" i="14"/>
  <c r="AF51" i="14"/>
  <c r="X51" i="14"/>
  <c r="V51" i="14"/>
  <c r="N51" i="14"/>
  <c r="L51" i="14"/>
  <c r="E51" i="14"/>
  <c r="AR50" i="14"/>
  <c r="AP50" i="14"/>
  <c r="AH50" i="14"/>
  <c r="AF50" i="14"/>
  <c r="X50" i="14"/>
  <c r="V50" i="14"/>
  <c r="N50" i="14"/>
  <c r="L50" i="14"/>
  <c r="E50" i="14"/>
  <c r="AR49" i="14"/>
  <c r="AP49" i="14"/>
  <c r="AH49" i="14"/>
  <c r="AF49" i="14"/>
  <c r="X49" i="14"/>
  <c r="V49" i="14"/>
  <c r="N49" i="14"/>
  <c r="L49" i="14"/>
  <c r="E49" i="14"/>
  <c r="AR48" i="14"/>
  <c r="AP48" i="14"/>
  <c r="AH48" i="14"/>
  <c r="AF48" i="14"/>
  <c r="X48" i="14"/>
  <c r="V48" i="14"/>
  <c r="N48" i="14"/>
  <c r="L48" i="14"/>
  <c r="E48" i="14"/>
  <c r="AO47" i="14"/>
  <c r="AN47" i="14"/>
  <c r="AM47" i="14"/>
  <c r="AL47" i="14"/>
  <c r="AK47" i="14"/>
  <c r="AJ47" i="14"/>
  <c r="AE47" i="14"/>
  <c r="AD47" i="14"/>
  <c r="AC47" i="14"/>
  <c r="AB47" i="14"/>
  <c r="AA47" i="14"/>
  <c r="Z47" i="14"/>
  <c r="U47" i="14"/>
  <c r="T47" i="14"/>
  <c r="S47" i="14"/>
  <c r="R47" i="14"/>
  <c r="Q47" i="14"/>
  <c r="P47" i="14"/>
  <c r="K47" i="14"/>
  <c r="J47" i="14"/>
  <c r="I47" i="14"/>
  <c r="H47" i="14"/>
  <c r="G47" i="14"/>
  <c r="F47" i="14"/>
  <c r="D47" i="14"/>
  <c r="C47" i="14"/>
  <c r="AR46" i="14"/>
  <c r="AP46" i="14"/>
  <c r="AH46" i="14"/>
  <c r="AF46" i="14"/>
  <c r="X46" i="14"/>
  <c r="V46" i="14"/>
  <c r="N46" i="14"/>
  <c r="L46" i="14"/>
  <c r="E46" i="14"/>
  <c r="AR45" i="14"/>
  <c r="AP45" i="14"/>
  <c r="AH45" i="14"/>
  <c r="AF45" i="14"/>
  <c r="X45" i="14"/>
  <c r="V45" i="14"/>
  <c r="N45" i="14"/>
  <c r="L45" i="14"/>
  <c r="E45" i="14"/>
  <c r="AR44" i="14"/>
  <c r="AP44" i="14"/>
  <c r="AH44" i="14"/>
  <c r="AF44" i="14"/>
  <c r="X44" i="14"/>
  <c r="V44" i="14"/>
  <c r="N44" i="14"/>
  <c r="L44" i="14"/>
  <c r="E44" i="14"/>
  <c r="AR43" i="14"/>
  <c r="AP43" i="14"/>
  <c r="AH43" i="14"/>
  <c r="AF43" i="14"/>
  <c r="X43" i="14"/>
  <c r="V43" i="14"/>
  <c r="N43" i="14"/>
  <c r="L43" i="14"/>
  <c r="E43" i="14"/>
  <c r="AR42" i="14"/>
  <c r="AP42" i="14"/>
  <c r="AH42" i="14"/>
  <c r="AF42" i="14"/>
  <c r="X42" i="14"/>
  <c r="V42" i="14"/>
  <c r="N42" i="14"/>
  <c r="L42" i="14"/>
  <c r="E42" i="14"/>
  <c r="AR41" i="14"/>
  <c r="AP41" i="14"/>
  <c r="AH41" i="14"/>
  <c r="AF41" i="14"/>
  <c r="X41" i="14"/>
  <c r="V41" i="14"/>
  <c r="N41" i="14"/>
  <c r="L41" i="14"/>
  <c r="E41" i="14"/>
  <c r="AR40" i="14"/>
  <c r="AP40" i="14"/>
  <c r="AH40" i="14"/>
  <c r="AF40" i="14"/>
  <c r="X40" i="14"/>
  <c r="V40" i="14"/>
  <c r="N40" i="14"/>
  <c r="L40" i="14"/>
  <c r="E40" i="14"/>
  <c r="AR39" i="14"/>
  <c r="AP39" i="14"/>
  <c r="AH39" i="14"/>
  <c r="AF39" i="14"/>
  <c r="X39" i="14"/>
  <c r="V39" i="14"/>
  <c r="N39" i="14"/>
  <c r="L39" i="14"/>
  <c r="E39" i="14"/>
  <c r="AR38" i="14"/>
  <c r="AP38" i="14"/>
  <c r="AH38" i="14"/>
  <c r="AF38" i="14"/>
  <c r="X38" i="14"/>
  <c r="V38" i="14"/>
  <c r="N38" i="14"/>
  <c r="L38" i="14"/>
  <c r="E38" i="14"/>
  <c r="AR37" i="14"/>
  <c r="AP37" i="14"/>
  <c r="AH37" i="14"/>
  <c r="AF37" i="14"/>
  <c r="X37" i="14"/>
  <c r="V37" i="14"/>
  <c r="N37" i="14"/>
  <c r="L37" i="14"/>
  <c r="E37" i="14"/>
  <c r="AR36" i="14"/>
  <c r="AP36" i="14"/>
  <c r="AH36" i="14"/>
  <c r="AF36" i="14"/>
  <c r="X36" i="14"/>
  <c r="V36" i="14"/>
  <c r="N36" i="14"/>
  <c r="L36" i="14"/>
  <c r="E36" i="14"/>
  <c r="AR35" i="14"/>
  <c r="AP35" i="14"/>
  <c r="AH35" i="14"/>
  <c r="AF35" i="14"/>
  <c r="X35" i="14"/>
  <c r="V35" i="14"/>
  <c r="N35" i="14"/>
  <c r="L35" i="14"/>
  <c r="E35" i="14"/>
  <c r="AR34" i="14"/>
  <c r="AP34" i="14"/>
  <c r="AH34" i="14"/>
  <c r="AF34" i="14"/>
  <c r="X34" i="14"/>
  <c r="V34" i="14"/>
  <c r="N34" i="14"/>
  <c r="L34" i="14"/>
  <c r="E34" i="14"/>
  <c r="AR33" i="14"/>
  <c r="AP33" i="14"/>
  <c r="AH33" i="14"/>
  <c r="AF33" i="14"/>
  <c r="X33" i="14"/>
  <c r="V33" i="14"/>
  <c r="N33" i="14"/>
  <c r="L33" i="14"/>
  <c r="E33" i="14"/>
  <c r="AR28" i="14"/>
  <c r="AP28" i="14"/>
  <c r="AH28" i="14"/>
  <c r="AF28" i="14"/>
  <c r="X28" i="14"/>
  <c r="V28" i="14"/>
  <c r="N28" i="14"/>
  <c r="L28" i="14"/>
  <c r="E28" i="14"/>
  <c r="AR27" i="14"/>
  <c r="AP27" i="14"/>
  <c r="AH27" i="14"/>
  <c r="AF27" i="14"/>
  <c r="X27" i="14"/>
  <c r="V27" i="14"/>
  <c r="N27" i="14"/>
  <c r="L27" i="14"/>
  <c r="E27" i="14"/>
  <c r="AR26" i="14"/>
  <c r="AP26" i="14"/>
  <c r="AH26" i="14"/>
  <c r="AF26" i="14"/>
  <c r="X26" i="14"/>
  <c r="V26" i="14"/>
  <c r="N26" i="14"/>
  <c r="L26" i="14"/>
  <c r="E26" i="14"/>
  <c r="AR25" i="14"/>
  <c r="AP25" i="14"/>
  <c r="AH25" i="14"/>
  <c r="AF25" i="14"/>
  <c r="X25" i="14"/>
  <c r="V25" i="14"/>
  <c r="N25" i="14"/>
  <c r="L25" i="14"/>
  <c r="E25" i="14"/>
  <c r="AR146" i="13"/>
  <c r="AP146" i="13"/>
  <c r="AH146" i="13"/>
  <c r="AF146" i="13"/>
  <c r="X146" i="13"/>
  <c r="Y146" i="13" s="1"/>
  <c r="V146" i="13"/>
  <c r="N146" i="13"/>
  <c r="L146" i="13"/>
  <c r="E146" i="13"/>
  <c r="E143" i="13" s="1"/>
  <c r="AR145" i="13"/>
  <c r="AP145" i="13"/>
  <c r="AH145" i="13"/>
  <c r="AF145" i="13"/>
  <c r="X145" i="13"/>
  <c r="V145" i="13"/>
  <c r="W145" i="13" s="1"/>
  <c r="N145" i="13"/>
  <c r="L145" i="13"/>
  <c r="E145" i="13"/>
  <c r="AQ145" i="13" s="1"/>
  <c r="AR144" i="13"/>
  <c r="AP144" i="13"/>
  <c r="AH144" i="13"/>
  <c r="AF144" i="13"/>
  <c r="X144" i="13"/>
  <c r="V144" i="13"/>
  <c r="V143" i="13" s="1"/>
  <c r="N144" i="13"/>
  <c r="L144" i="13"/>
  <c r="E144" i="13"/>
  <c r="AO143" i="13"/>
  <c r="AN143" i="13"/>
  <c r="AM143" i="13"/>
  <c r="AL143" i="13"/>
  <c r="AK143" i="13"/>
  <c r="AJ143" i="13"/>
  <c r="AH143" i="13"/>
  <c r="AE143" i="13"/>
  <c r="AD143" i="13"/>
  <c r="AC143" i="13"/>
  <c r="AB143" i="13"/>
  <c r="AA143" i="13"/>
  <c r="Z143" i="13"/>
  <c r="U143" i="13"/>
  <c r="T143" i="13"/>
  <c r="S143" i="13"/>
  <c r="R143" i="13"/>
  <c r="Q143" i="13"/>
  <c r="P143" i="13"/>
  <c r="K143" i="13"/>
  <c r="J143" i="13"/>
  <c r="I143" i="13"/>
  <c r="H143" i="13"/>
  <c r="G143" i="13"/>
  <c r="F143" i="13"/>
  <c r="D143" i="13"/>
  <c r="C143" i="13"/>
  <c r="AR138" i="13"/>
  <c r="AP138" i="13"/>
  <c r="AH138" i="13"/>
  <c r="AF138" i="13"/>
  <c r="X138" i="13"/>
  <c r="V138" i="13"/>
  <c r="N138" i="13"/>
  <c r="AV138" i="13" s="1"/>
  <c r="L138" i="13"/>
  <c r="E138" i="13"/>
  <c r="AR137" i="13"/>
  <c r="AP137" i="13"/>
  <c r="AH137" i="13"/>
  <c r="AF137" i="13"/>
  <c r="X137" i="13"/>
  <c r="V137" i="13"/>
  <c r="N137" i="13"/>
  <c r="L137" i="13"/>
  <c r="E137" i="13"/>
  <c r="AR136" i="13"/>
  <c r="AP136" i="13"/>
  <c r="AH136" i="13"/>
  <c r="AF136" i="13"/>
  <c r="X136" i="13"/>
  <c r="V136" i="13"/>
  <c r="N136" i="13"/>
  <c r="L136" i="13"/>
  <c r="E136" i="13"/>
  <c r="AR134" i="13"/>
  <c r="AP134" i="13"/>
  <c r="AH134" i="13"/>
  <c r="AF134" i="13"/>
  <c r="X134" i="13"/>
  <c r="V134" i="13"/>
  <c r="N134" i="13"/>
  <c r="L134" i="13"/>
  <c r="E134" i="13"/>
  <c r="AR133" i="13"/>
  <c r="AP133" i="13"/>
  <c r="AH133" i="13"/>
  <c r="AF133" i="13"/>
  <c r="X133" i="13"/>
  <c r="V133" i="13"/>
  <c r="N133" i="13"/>
  <c r="L133" i="13"/>
  <c r="E133" i="13"/>
  <c r="AR132" i="13"/>
  <c r="AP132" i="13"/>
  <c r="AH132" i="13"/>
  <c r="AI132" i="13" s="1"/>
  <c r="AF132" i="13"/>
  <c r="X132" i="13"/>
  <c r="Y132" i="13" s="1"/>
  <c r="V132" i="13"/>
  <c r="N132" i="13"/>
  <c r="L132" i="13"/>
  <c r="E132" i="13"/>
  <c r="AG132" i="13" s="1"/>
  <c r="AO131" i="13"/>
  <c r="AN131" i="13"/>
  <c r="AM131" i="13"/>
  <c r="AL131" i="13"/>
  <c r="AK131" i="13"/>
  <c r="AJ131" i="13"/>
  <c r="AE131" i="13"/>
  <c r="AD131" i="13"/>
  <c r="AC131" i="13"/>
  <c r="AB131" i="13"/>
  <c r="AA131" i="13"/>
  <c r="Z131" i="13"/>
  <c r="U131" i="13"/>
  <c r="T131" i="13"/>
  <c r="S131" i="13"/>
  <c r="R131" i="13"/>
  <c r="Q131" i="13"/>
  <c r="P131" i="13"/>
  <c r="K131" i="13"/>
  <c r="J131" i="13"/>
  <c r="I131" i="13"/>
  <c r="H131" i="13"/>
  <c r="G131" i="13"/>
  <c r="F131" i="13"/>
  <c r="D131" i="13"/>
  <c r="C131" i="13"/>
  <c r="AP130" i="13"/>
  <c r="AQ130" i="13" s="1"/>
  <c r="AF130" i="13"/>
  <c r="AF129" i="13" s="1"/>
  <c r="V130" i="13"/>
  <c r="V129" i="13" s="1"/>
  <c r="L130" i="13"/>
  <c r="N130" i="13" s="1"/>
  <c r="O130" i="13" s="1"/>
  <c r="AN129" i="13"/>
  <c r="AL129" i="13"/>
  <c r="AJ129" i="13"/>
  <c r="AD129" i="13"/>
  <c r="AB129" i="13"/>
  <c r="Z129" i="13"/>
  <c r="T129" i="13"/>
  <c r="R129" i="13"/>
  <c r="P129" i="13"/>
  <c r="J129" i="13"/>
  <c r="H129" i="13"/>
  <c r="F129" i="13"/>
  <c r="F147" i="13" s="1"/>
  <c r="E129" i="13"/>
  <c r="D129" i="13"/>
  <c r="C129" i="13"/>
  <c r="AR128" i="13"/>
  <c r="AP128" i="13"/>
  <c r="AH128" i="13"/>
  <c r="AF128" i="13"/>
  <c r="X128" i="13"/>
  <c r="V128" i="13"/>
  <c r="N128" i="13"/>
  <c r="L128" i="13"/>
  <c r="E128" i="13"/>
  <c r="AR127" i="13"/>
  <c r="AP127" i="13"/>
  <c r="AH127" i="13"/>
  <c r="AF127" i="13"/>
  <c r="X127" i="13"/>
  <c r="V127" i="13"/>
  <c r="N127" i="13"/>
  <c r="L127" i="13"/>
  <c r="E127" i="13"/>
  <c r="AR126" i="13"/>
  <c r="AP126" i="13"/>
  <c r="AH126" i="13"/>
  <c r="AF126" i="13"/>
  <c r="X126" i="13"/>
  <c r="V126" i="13"/>
  <c r="N126" i="13"/>
  <c r="L126" i="13"/>
  <c r="E126" i="13"/>
  <c r="AR125" i="13"/>
  <c r="AP125" i="13"/>
  <c r="AH125" i="13"/>
  <c r="AF125" i="13"/>
  <c r="X125" i="13"/>
  <c r="V125" i="13"/>
  <c r="N125" i="13"/>
  <c r="L125" i="13"/>
  <c r="E125" i="13"/>
  <c r="AR124" i="13"/>
  <c r="AP124" i="13"/>
  <c r="AH124" i="13"/>
  <c r="AF124" i="13"/>
  <c r="X124" i="13"/>
  <c r="V124" i="13"/>
  <c r="N124" i="13"/>
  <c r="L124" i="13"/>
  <c r="E124" i="13"/>
  <c r="AR123" i="13"/>
  <c r="AP123" i="13"/>
  <c r="AH123" i="13"/>
  <c r="AF123" i="13"/>
  <c r="X123" i="13"/>
  <c r="V123" i="13"/>
  <c r="N123" i="13"/>
  <c r="L123" i="13"/>
  <c r="E123" i="13"/>
  <c r="AR122" i="13"/>
  <c r="AP122" i="13"/>
  <c r="AH122" i="13"/>
  <c r="AF122" i="13"/>
  <c r="X122" i="13"/>
  <c r="V122" i="13"/>
  <c r="N122" i="13"/>
  <c r="L122" i="13"/>
  <c r="E122" i="13"/>
  <c r="AR121" i="13"/>
  <c r="AP121" i="13"/>
  <c r="AH121" i="13"/>
  <c r="AF121" i="13"/>
  <c r="X121" i="13"/>
  <c r="V121" i="13"/>
  <c r="N121" i="13"/>
  <c r="L121" i="13"/>
  <c r="M121" i="13" s="1"/>
  <c r="E121" i="13"/>
  <c r="AR120" i="13"/>
  <c r="AP120" i="13"/>
  <c r="AH120" i="13"/>
  <c r="AF120" i="13"/>
  <c r="X120" i="13"/>
  <c r="V120" i="13"/>
  <c r="N120" i="13"/>
  <c r="L120" i="13"/>
  <c r="E120" i="13"/>
  <c r="AR119" i="13"/>
  <c r="AP119" i="13"/>
  <c r="AH119" i="13"/>
  <c r="AF119" i="13"/>
  <c r="X119" i="13"/>
  <c r="V119" i="13"/>
  <c r="N119" i="13"/>
  <c r="L119" i="13"/>
  <c r="E119" i="13"/>
  <c r="AR118" i="13"/>
  <c r="AP118" i="13"/>
  <c r="AH118" i="13"/>
  <c r="AF118" i="13"/>
  <c r="X118" i="13"/>
  <c r="V118" i="13"/>
  <c r="N118" i="13"/>
  <c r="L118" i="13"/>
  <c r="E118" i="13"/>
  <c r="AR117" i="13"/>
  <c r="AP117" i="13"/>
  <c r="AH117" i="13"/>
  <c r="AF117" i="13"/>
  <c r="X117" i="13"/>
  <c r="V117" i="13"/>
  <c r="N117" i="13"/>
  <c r="L117" i="13"/>
  <c r="E117" i="13"/>
  <c r="AR116" i="13"/>
  <c r="AP116" i="13"/>
  <c r="AH116" i="13"/>
  <c r="AI116" i="13" s="1"/>
  <c r="AF116" i="13"/>
  <c r="X116" i="13"/>
  <c r="V116" i="13"/>
  <c r="N116" i="13"/>
  <c r="L116" i="13"/>
  <c r="E116" i="13"/>
  <c r="AR115" i="13"/>
  <c r="AP115" i="13"/>
  <c r="AH115" i="13"/>
  <c r="AF115" i="13"/>
  <c r="X115" i="13"/>
  <c r="V115" i="13"/>
  <c r="N115" i="13"/>
  <c r="O115" i="13" s="1"/>
  <c r="L115" i="13"/>
  <c r="E115" i="13"/>
  <c r="AP114" i="13"/>
  <c r="AQ114" i="13" s="1"/>
  <c r="AF114" i="13"/>
  <c r="AG114" i="13" s="1"/>
  <c r="V114" i="13"/>
  <c r="W114" i="13" s="1"/>
  <c r="L114" i="13"/>
  <c r="M114" i="13" s="1"/>
  <c r="AO113" i="13"/>
  <c r="AN113" i="13"/>
  <c r="AM113" i="13"/>
  <c r="AL113" i="13"/>
  <c r="AK113" i="13"/>
  <c r="AJ113" i="13"/>
  <c r="AE113" i="13"/>
  <c r="AD113" i="13"/>
  <c r="AC113" i="13"/>
  <c r="AB113" i="13"/>
  <c r="AA113" i="13"/>
  <c r="Z113" i="13"/>
  <c r="U113" i="13"/>
  <c r="T113" i="13"/>
  <c r="S113" i="13"/>
  <c r="R113" i="13"/>
  <c r="Q113" i="13"/>
  <c r="P113" i="13"/>
  <c r="K113" i="13"/>
  <c r="J113" i="13"/>
  <c r="I113" i="13"/>
  <c r="H113" i="13"/>
  <c r="G113" i="13"/>
  <c r="F113" i="13"/>
  <c r="D113" i="13"/>
  <c r="C113" i="13"/>
  <c r="AR112" i="13"/>
  <c r="AP112" i="13"/>
  <c r="AH112" i="13"/>
  <c r="AF112" i="13"/>
  <c r="X112" i="13"/>
  <c r="V112" i="13"/>
  <c r="N112" i="13"/>
  <c r="L112" i="13"/>
  <c r="E112" i="13"/>
  <c r="AR111" i="13"/>
  <c r="AP111" i="13"/>
  <c r="AH111" i="13"/>
  <c r="AF111" i="13"/>
  <c r="X111" i="13"/>
  <c r="V111" i="13"/>
  <c r="N111" i="13"/>
  <c r="L111" i="13"/>
  <c r="E111" i="13"/>
  <c r="AR110" i="13"/>
  <c r="AP110" i="13"/>
  <c r="AH110" i="13"/>
  <c r="AF110" i="13"/>
  <c r="X110" i="13"/>
  <c r="V110" i="13"/>
  <c r="N110" i="13"/>
  <c r="L110" i="13"/>
  <c r="E110" i="13"/>
  <c r="AR109" i="13"/>
  <c r="AP109" i="13"/>
  <c r="AH109" i="13"/>
  <c r="AF109" i="13"/>
  <c r="X109" i="13"/>
  <c r="V109" i="13"/>
  <c r="N109" i="13"/>
  <c r="L109" i="13"/>
  <c r="E109" i="13"/>
  <c r="AR108" i="13"/>
  <c r="AP108" i="13"/>
  <c r="AH108" i="13"/>
  <c r="AF108" i="13"/>
  <c r="X108" i="13"/>
  <c r="V108" i="13"/>
  <c r="N108" i="13"/>
  <c r="O108" i="13" s="1"/>
  <c r="L108" i="13"/>
  <c r="E108" i="13"/>
  <c r="AR107" i="13"/>
  <c r="AP107" i="13"/>
  <c r="AH107" i="13"/>
  <c r="AF107" i="13"/>
  <c r="X107" i="13"/>
  <c r="V107" i="13"/>
  <c r="N107" i="13"/>
  <c r="L107" i="13"/>
  <c r="E107" i="13"/>
  <c r="AR106" i="13"/>
  <c r="AP106" i="13"/>
  <c r="AH106" i="13"/>
  <c r="AF106" i="13"/>
  <c r="X106" i="13"/>
  <c r="V106" i="13"/>
  <c r="N106" i="13"/>
  <c r="L106" i="13"/>
  <c r="E106" i="13"/>
  <c r="AR105" i="13"/>
  <c r="AP105" i="13"/>
  <c r="AH105" i="13"/>
  <c r="AF105" i="13"/>
  <c r="X105" i="13"/>
  <c r="V105" i="13"/>
  <c r="N105" i="13"/>
  <c r="L105" i="13"/>
  <c r="E105" i="13"/>
  <c r="AR104" i="13"/>
  <c r="AP104" i="13"/>
  <c r="AH104" i="13"/>
  <c r="AF104" i="13"/>
  <c r="X104" i="13"/>
  <c r="V104" i="13"/>
  <c r="N104" i="13"/>
  <c r="L104" i="13"/>
  <c r="E104" i="13"/>
  <c r="AR103" i="13"/>
  <c r="AP103" i="13"/>
  <c r="AH103" i="13"/>
  <c r="AF103" i="13"/>
  <c r="X103" i="13"/>
  <c r="V103" i="13"/>
  <c r="N103" i="13"/>
  <c r="L103" i="13"/>
  <c r="E103" i="13"/>
  <c r="AR102" i="13"/>
  <c r="AP102" i="13"/>
  <c r="AH102" i="13"/>
  <c r="AF102" i="13"/>
  <c r="X102" i="13"/>
  <c r="V102" i="13"/>
  <c r="N102" i="13"/>
  <c r="L102" i="13"/>
  <c r="E102" i="13"/>
  <c r="AR101" i="13"/>
  <c r="AP101" i="13"/>
  <c r="AH101" i="13"/>
  <c r="AF101" i="13"/>
  <c r="X101" i="13"/>
  <c r="V101" i="13"/>
  <c r="N101" i="13"/>
  <c r="L101" i="13"/>
  <c r="M101" i="13" s="1"/>
  <c r="E101" i="13"/>
  <c r="AR100" i="13"/>
  <c r="AP100" i="13"/>
  <c r="AH100" i="13"/>
  <c r="AF100" i="13"/>
  <c r="X100" i="13"/>
  <c r="V100" i="13"/>
  <c r="N100" i="13"/>
  <c r="L100" i="13"/>
  <c r="E100" i="13"/>
  <c r="AR96" i="13"/>
  <c r="AP96" i="13"/>
  <c r="AH96" i="13"/>
  <c r="AF96" i="13"/>
  <c r="X96" i="13"/>
  <c r="V96" i="13"/>
  <c r="N96" i="13"/>
  <c r="L96" i="13"/>
  <c r="E96" i="13"/>
  <c r="AR95" i="13"/>
  <c r="AP95" i="13"/>
  <c r="AH95" i="13"/>
  <c r="AF95" i="13"/>
  <c r="X95" i="13"/>
  <c r="V95" i="13"/>
  <c r="N95" i="13"/>
  <c r="L95" i="13"/>
  <c r="E95" i="13"/>
  <c r="AR94" i="13"/>
  <c r="AP94" i="13"/>
  <c r="AH94" i="13"/>
  <c r="AF94" i="13"/>
  <c r="X94" i="13"/>
  <c r="V94" i="13"/>
  <c r="N94" i="13"/>
  <c r="O94" i="13" s="1"/>
  <c r="L94" i="13"/>
  <c r="E94" i="13"/>
  <c r="AR93" i="13"/>
  <c r="AP93" i="13"/>
  <c r="AH93" i="13"/>
  <c r="AF93" i="13"/>
  <c r="X93" i="13"/>
  <c r="V93" i="13"/>
  <c r="N93" i="13"/>
  <c r="L93" i="13"/>
  <c r="E93" i="13"/>
  <c r="AR92" i="13"/>
  <c r="AP92" i="13"/>
  <c r="AH92" i="13"/>
  <c r="AF92" i="13"/>
  <c r="X92" i="13"/>
  <c r="V92" i="13"/>
  <c r="N92" i="13"/>
  <c r="L92" i="13"/>
  <c r="E92" i="13"/>
  <c r="AR91" i="13"/>
  <c r="AP91" i="13"/>
  <c r="AH91" i="13"/>
  <c r="AF91" i="13"/>
  <c r="X91" i="13"/>
  <c r="V91" i="13"/>
  <c r="N91" i="13"/>
  <c r="L91" i="13"/>
  <c r="E91" i="13"/>
  <c r="AR90" i="13"/>
  <c r="AP90" i="13"/>
  <c r="AH90" i="13"/>
  <c r="AF90" i="13"/>
  <c r="X90" i="13"/>
  <c r="V90" i="13"/>
  <c r="N90" i="13"/>
  <c r="L90" i="13"/>
  <c r="E90" i="13"/>
  <c r="AR89" i="13"/>
  <c r="AP89" i="13"/>
  <c r="AH89" i="13"/>
  <c r="AF89" i="13"/>
  <c r="X89" i="13"/>
  <c r="V89" i="13"/>
  <c r="N89" i="13"/>
  <c r="L89" i="13"/>
  <c r="E89" i="13"/>
  <c r="AR88" i="13"/>
  <c r="AS88" i="13" s="1"/>
  <c r="AP88" i="13"/>
  <c r="AH88" i="13"/>
  <c r="AF88" i="13"/>
  <c r="X88" i="13"/>
  <c r="V88" i="13"/>
  <c r="N88" i="13"/>
  <c r="L88" i="13"/>
  <c r="E88" i="13"/>
  <c r="AR87" i="13"/>
  <c r="AP87" i="13"/>
  <c r="AH87" i="13"/>
  <c r="AF87" i="13"/>
  <c r="X87" i="13"/>
  <c r="V87" i="13"/>
  <c r="N87" i="13"/>
  <c r="L87" i="13"/>
  <c r="E87" i="13"/>
  <c r="AR86" i="13"/>
  <c r="AP86" i="13"/>
  <c r="AH86" i="13"/>
  <c r="AF86" i="13"/>
  <c r="X86" i="13"/>
  <c r="V86" i="13"/>
  <c r="N86" i="13"/>
  <c r="O86" i="13" s="1"/>
  <c r="L86" i="13"/>
  <c r="E86" i="13"/>
  <c r="AR85" i="13"/>
  <c r="AP85" i="13"/>
  <c r="AH85" i="13"/>
  <c r="AI85" i="13" s="1"/>
  <c r="AF85" i="13"/>
  <c r="X85" i="13"/>
  <c r="V85" i="13"/>
  <c r="N85" i="13"/>
  <c r="L85" i="13"/>
  <c r="E85" i="13"/>
  <c r="AR84" i="13"/>
  <c r="AP84" i="13"/>
  <c r="AH84" i="13"/>
  <c r="AF84" i="13"/>
  <c r="X84" i="13"/>
  <c r="V84" i="13"/>
  <c r="N84" i="13"/>
  <c r="L84" i="13"/>
  <c r="E84" i="13"/>
  <c r="AR82" i="13"/>
  <c r="AP82" i="13"/>
  <c r="AH82" i="13"/>
  <c r="AF82" i="13"/>
  <c r="X82" i="13"/>
  <c r="V82" i="13"/>
  <c r="N82" i="13"/>
  <c r="L82" i="13"/>
  <c r="E82" i="13"/>
  <c r="AR80" i="13"/>
  <c r="AP80" i="13"/>
  <c r="AH80" i="13"/>
  <c r="AF80" i="13"/>
  <c r="X80" i="13"/>
  <c r="V80" i="13"/>
  <c r="N80" i="13"/>
  <c r="L80" i="13"/>
  <c r="E80" i="13"/>
  <c r="AR79" i="13"/>
  <c r="AP79" i="13"/>
  <c r="AH79" i="13"/>
  <c r="AF79" i="13"/>
  <c r="X79" i="13"/>
  <c r="V79" i="13"/>
  <c r="N79" i="13"/>
  <c r="L79" i="13"/>
  <c r="E79" i="13"/>
  <c r="AR78" i="13"/>
  <c r="AP78" i="13"/>
  <c r="AH78" i="13"/>
  <c r="AF78" i="13"/>
  <c r="X78" i="13"/>
  <c r="V78" i="13"/>
  <c r="N78" i="13"/>
  <c r="L78" i="13"/>
  <c r="E78" i="13"/>
  <c r="AR77" i="13"/>
  <c r="AP77" i="13"/>
  <c r="AH77" i="13"/>
  <c r="AF77" i="13"/>
  <c r="X77" i="13"/>
  <c r="V77" i="13"/>
  <c r="N77" i="13"/>
  <c r="L77" i="13"/>
  <c r="E77" i="13"/>
  <c r="AR76" i="13"/>
  <c r="AP76" i="13"/>
  <c r="AH76" i="13"/>
  <c r="AF76" i="13"/>
  <c r="X76" i="13"/>
  <c r="V76" i="13"/>
  <c r="N76" i="13"/>
  <c r="L76" i="13"/>
  <c r="E76" i="13"/>
  <c r="AR75" i="13"/>
  <c r="AP75" i="13"/>
  <c r="AH75" i="13"/>
  <c r="AF75" i="13"/>
  <c r="X75" i="13"/>
  <c r="V75" i="13"/>
  <c r="N75" i="13"/>
  <c r="L75" i="13"/>
  <c r="E75" i="13"/>
  <c r="AR74" i="13"/>
  <c r="AP74" i="13"/>
  <c r="AH74" i="13"/>
  <c r="AF74" i="13"/>
  <c r="X74" i="13"/>
  <c r="V74" i="13"/>
  <c r="N74" i="13"/>
  <c r="L74" i="13"/>
  <c r="E74" i="13"/>
  <c r="AR73" i="13"/>
  <c r="AP73" i="13"/>
  <c r="AH73" i="13"/>
  <c r="AF73" i="13"/>
  <c r="X73" i="13"/>
  <c r="V73" i="13"/>
  <c r="N73" i="13"/>
  <c r="L73" i="13"/>
  <c r="E73" i="13"/>
  <c r="AR72" i="13"/>
  <c r="AP72" i="13"/>
  <c r="AH72" i="13"/>
  <c r="AF72" i="13"/>
  <c r="X72" i="13"/>
  <c r="V72" i="13"/>
  <c r="N72" i="13"/>
  <c r="L72" i="13"/>
  <c r="E72" i="13"/>
  <c r="AR71" i="13"/>
  <c r="AP71" i="13"/>
  <c r="AH71" i="13"/>
  <c r="AF71" i="13"/>
  <c r="X71" i="13"/>
  <c r="V71" i="13"/>
  <c r="N71" i="13"/>
  <c r="L71" i="13"/>
  <c r="E71" i="13"/>
  <c r="AR70" i="13"/>
  <c r="AP70" i="13"/>
  <c r="AH70" i="13"/>
  <c r="AF70" i="13"/>
  <c r="X70" i="13"/>
  <c r="V70" i="13"/>
  <c r="N70" i="13"/>
  <c r="L70" i="13"/>
  <c r="E70" i="13"/>
  <c r="AR69" i="13"/>
  <c r="AP69" i="13"/>
  <c r="AH69" i="13"/>
  <c r="AF69" i="13"/>
  <c r="X69" i="13"/>
  <c r="V69" i="13"/>
  <c r="N69" i="13"/>
  <c r="L69" i="13"/>
  <c r="E69" i="13"/>
  <c r="AR68" i="13"/>
  <c r="AP68" i="13"/>
  <c r="AH68" i="13"/>
  <c r="AF68" i="13"/>
  <c r="X68" i="13"/>
  <c r="V68" i="13"/>
  <c r="N68" i="13"/>
  <c r="L68" i="13"/>
  <c r="E68" i="13"/>
  <c r="AR67" i="13"/>
  <c r="AP67" i="13"/>
  <c r="AH67" i="13"/>
  <c r="AF67" i="13"/>
  <c r="X67" i="13"/>
  <c r="V67" i="13"/>
  <c r="N67" i="13"/>
  <c r="L67" i="13"/>
  <c r="E67" i="13"/>
  <c r="AR66" i="13"/>
  <c r="AP66" i="13"/>
  <c r="AH66" i="13"/>
  <c r="AF66" i="13"/>
  <c r="X66" i="13"/>
  <c r="V66" i="13"/>
  <c r="N66" i="13"/>
  <c r="L66" i="13"/>
  <c r="E66" i="13"/>
  <c r="AR65" i="13"/>
  <c r="AP65" i="13"/>
  <c r="AH65" i="13"/>
  <c r="AF65" i="13"/>
  <c r="X65" i="13"/>
  <c r="V65" i="13"/>
  <c r="N65" i="13"/>
  <c r="L65" i="13"/>
  <c r="E65" i="13"/>
  <c r="AR64" i="13"/>
  <c r="AP64" i="13"/>
  <c r="AH64" i="13"/>
  <c r="AF64" i="13"/>
  <c r="X64" i="13"/>
  <c r="V64" i="13"/>
  <c r="N64" i="13"/>
  <c r="L64" i="13"/>
  <c r="E64" i="13"/>
  <c r="AR63" i="13"/>
  <c r="AP63" i="13"/>
  <c r="AH63" i="13"/>
  <c r="AF63" i="13"/>
  <c r="X63" i="13"/>
  <c r="V63" i="13"/>
  <c r="N63" i="13"/>
  <c r="L63" i="13"/>
  <c r="E63" i="13"/>
  <c r="AR62" i="13"/>
  <c r="AP62" i="13"/>
  <c r="AH62" i="13"/>
  <c r="AF62" i="13"/>
  <c r="X62" i="13"/>
  <c r="V62" i="13"/>
  <c r="N62" i="13"/>
  <c r="L62" i="13"/>
  <c r="E62" i="13"/>
  <c r="AR61" i="13"/>
  <c r="AP61" i="13"/>
  <c r="AH61" i="13"/>
  <c r="AF61" i="13"/>
  <c r="X61" i="13"/>
  <c r="V61" i="13"/>
  <c r="N61" i="13"/>
  <c r="L61" i="13"/>
  <c r="E61" i="13"/>
  <c r="AR60" i="13"/>
  <c r="AP60" i="13"/>
  <c r="AH60" i="13"/>
  <c r="AF60" i="13"/>
  <c r="X60" i="13"/>
  <c r="V60" i="13"/>
  <c r="N60" i="13"/>
  <c r="L60" i="13"/>
  <c r="E60" i="13"/>
  <c r="AR59" i="13"/>
  <c r="AP59" i="13"/>
  <c r="AH59" i="13"/>
  <c r="AF59" i="13"/>
  <c r="X59" i="13"/>
  <c r="V59" i="13"/>
  <c r="N59" i="13"/>
  <c r="L59" i="13"/>
  <c r="E59" i="13"/>
  <c r="AR58" i="13"/>
  <c r="AP58" i="13"/>
  <c r="AH58" i="13"/>
  <c r="AF58" i="13"/>
  <c r="X58" i="13"/>
  <c r="V58" i="13"/>
  <c r="N58" i="13"/>
  <c r="L58" i="13"/>
  <c r="E58" i="13"/>
  <c r="AR57" i="13"/>
  <c r="AP57" i="13"/>
  <c r="AH57" i="13"/>
  <c r="AF57" i="13"/>
  <c r="X57" i="13"/>
  <c r="V57" i="13"/>
  <c r="N57" i="13"/>
  <c r="L57" i="13"/>
  <c r="E57" i="13"/>
  <c r="AR56" i="13"/>
  <c r="AP56" i="13"/>
  <c r="AH56" i="13"/>
  <c r="AF56" i="13"/>
  <c r="X56" i="13"/>
  <c r="V56" i="13"/>
  <c r="N56" i="13"/>
  <c r="L56" i="13"/>
  <c r="E56" i="13"/>
  <c r="AR55" i="13"/>
  <c r="AP55" i="13"/>
  <c r="AH55" i="13"/>
  <c r="AF55" i="13"/>
  <c r="X55" i="13"/>
  <c r="V55" i="13"/>
  <c r="N55" i="13"/>
  <c r="L55" i="13"/>
  <c r="E55" i="13"/>
  <c r="AR54" i="13"/>
  <c r="AP54" i="13"/>
  <c r="AH54" i="13"/>
  <c r="AF54" i="13"/>
  <c r="X54" i="13"/>
  <c r="V54" i="13"/>
  <c r="N54" i="13"/>
  <c r="L54" i="13"/>
  <c r="E54" i="13"/>
  <c r="AR53" i="13"/>
  <c r="AP53" i="13"/>
  <c r="AH53" i="13"/>
  <c r="AF53" i="13"/>
  <c r="X53" i="13"/>
  <c r="V53" i="13"/>
  <c r="N53" i="13"/>
  <c r="L53" i="13"/>
  <c r="E53" i="13"/>
  <c r="AR52" i="13"/>
  <c r="AP52" i="13"/>
  <c r="AH52" i="13"/>
  <c r="AF52" i="13"/>
  <c r="X52" i="13"/>
  <c r="V52" i="13"/>
  <c r="N52" i="13"/>
  <c r="L52" i="13"/>
  <c r="E52" i="13"/>
  <c r="AR51" i="13"/>
  <c r="AP51" i="13"/>
  <c r="AH51" i="13"/>
  <c r="AF51" i="13"/>
  <c r="X51" i="13"/>
  <c r="V51" i="13"/>
  <c r="N51" i="13"/>
  <c r="L51" i="13"/>
  <c r="E51" i="13"/>
  <c r="AR50" i="13"/>
  <c r="AP50" i="13"/>
  <c r="AH50" i="13"/>
  <c r="AF50" i="13"/>
  <c r="X50" i="13"/>
  <c r="V50" i="13"/>
  <c r="N50" i="13"/>
  <c r="L50" i="13"/>
  <c r="E50" i="13"/>
  <c r="AR49" i="13"/>
  <c r="AP49" i="13"/>
  <c r="AH49" i="13"/>
  <c r="AF49" i="13"/>
  <c r="X49" i="13"/>
  <c r="V49" i="13"/>
  <c r="N49" i="13"/>
  <c r="L49" i="13"/>
  <c r="E49" i="13"/>
  <c r="AR48" i="13"/>
  <c r="AP48" i="13"/>
  <c r="AH48" i="13"/>
  <c r="AF48" i="13"/>
  <c r="X48" i="13"/>
  <c r="V48" i="13"/>
  <c r="N48" i="13"/>
  <c r="L48" i="13"/>
  <c r="E48" i="13"/>
  <c r="AO47" i="13"/>
  <c r="AN47" i="13"/>
  <c r="AM47" i="13"/>
  <c r="AL47" i="13"/>
  <c r="AK47" i="13"/>
  <c r="AJ47" i="13"/>
  <c r="AE47" i="13"/>
  <c r="AD47" i="13"/>
  <c r="AC47" i="13"/>
  <c r="AB47" i="13"/>
  <c r="AA47" i="13"/>
  <c r="Z47" i="13"/>
  <c r="U47" i="13"/>
  <c r="T47" i="13"/>
  <c r="S47" i="13"/>
  <c r="S147" i="13" s="1"/>
  <c r="R47" i="13"/>
  <c r="Q47" i="13"/>
  <c r="P47" i="13"/>
  <c r="K47" i="13"/>
  <c r="J47" i="13"/>
  <c r="I47" i="13"/>
  <c r="H47" i="13"/>
  <c r="G47" i="13"/>
  <c r="G147" i="13" s="1"/>
  <c r="F47" i="13"/>
  <c r="D47" i="13"/>
  <c r="C47" i="13"/>
  <c r="AR46" i="13"/>
  <c r="AP46" i="13"/>
  <c r="AH46" i="13"/>
  <c r="AF46" i="13"/>
  <c r="X46" i="13"/>
  <c r="V46" i="13"/>
  <c r="N46" i="13"/>
  <c r="L46" i="13"/>
  <c r="E46" i="13"/>
  <c r="AR45" i="13"/>
  <c r="AP45" i="13"/>
  <c r="AH45" i="13"/>
  <c r="AF45" i="13"/>
  <c r="X45" i="13"/>
  <c r="V45" i="13"/>
  <c r="N45" i="13"/>
  <c r="L45" i="13"/>
  <c r="E45" i="13"/>
  <c r="AR44" i="13"/>
  <c r="AP44" i="13"/>
  <c r="AH44" i="13"/>
  <c r="AF44" i="13"/>
  <c r="X44" i="13"/>
  <c r="V44" i="13"/>
  <c r="N44" i="13"/>
  <c r="L44" i="13"/>
  <c r="E44" i="13"/>
  <c r="AR43" i="13"/>
  <c r="AP43" i="13"/>
  <c r="AH43" i="13"/>
  <c r="AF43" i="13"/>
  <c r="X43" i="13"/>
  <c r="V43" i="13"/>
  <c r="N43" i="13"/>
  <c r="L43" i="13"/>
  <c r="E43" i="13"/>
  <c r="AR42" i="13"/>
  <c r="AP42" i="13"/>
  <c r="AH42" i="13"/>
  <c r="AF42" i="13"/>
  <c r="X42" i="13"/>
  <c r="V42" i="13"/>
  <c r="N42" i="13"/>
  <c r="L42" i="13"/>
  <c r="E42" i="13"/>
  <c r="AR41" i="13"/>
  <c r="AP41" i="13"/>
  <c r="AH41" i="13"/>
  <c r="AF41" i="13"/>
  <c r="X41" i="13"/>
  <c r="V41" i="13"/>
  <c r="N41" i="13"/>
  <c r="L41" i="13"/>
  <c r="E41" i="13"/>
  <c r="AR40" i="13"/>
  <c r="AP40" i="13"/>
  <c r="AH40" i="13"/>
  <c r="AF40" i="13"/>
  <c r="X40" i="13"/>
  <c r="V40" i="13"/>
  <c r="N40" i="13"/>
  <c r="L40" i="13"/>
  <c r="E40" i="13"/>
  <c r="AR39" i="13"/>
  <c r="AP39" i="13"/>
  <c r="AH39" i="13"/>
  <c r="AF39" i="13"/>
  <c r="X39" i="13"/>
  <c r="V39" i="13"/>
  <c r="N39" i="13"/>
  <c r="L39" i="13"/>
  <c r="E39" i="13"/>
  <c r="AR38" i="13"/>
  <c r="AP38" i="13"/>
  <c r="AH38" i="13"/>
  <c r="AF38" i="13"/>
  <c r="X38" i="13"/>
  <c r="V38" i="13"/>
  <c r="N38" i="13"/>
  <c r="L38" i="13"/>
  <c r="E38" i="13"/>
  <c r="AR37" i="13"/>
  <c r="AP37" i="13"/>
  <c r="AH37" i="13"/>
  <c r="AF37" i="13"/>
  <c r="X37" i="13"/>
  <c r="V37" i="13"/>
  <c r="N37" i="13"/>
  <c r="L37" i="13"/>
  <c r="E37" i="13"/>
  <c r="AR36" i="13"/>
  <c r="AP36" i="13"/>
  <c r="AH36" i="13"/>
  <c r="AF36" i="13"/>
  <c r="X36" i="13"/>
  <c r="V36" i="13"/>
  <c r="N36" i="13"/>
  <c r="L36" i="13"/>
  <c r="E36" i="13"/>
  <c r="AR35" i="13"/>
  <c r="AP35" i="13"/>
  <c r="AH35" i="13"/>
  <c r="AF35" i="13"/>
  <c r="X35" i="13"/>
  <c r="V35" i="13"/>
  <c r="N35" i="13"/>
  <c r="L35" i="13"/>
  <c r="E35" i="13"/>
  <c r="AR34" i="13"/>
  <c r="AP34" i="13"/>
  <c r="AH34" i="13"/>
  <c r="AF34" i="13"/>
  <c r="X34" i="13"/>
  <c r="V34" i="13"/>
  <c r="N34" i="13"/>
  <c r="L34" i="13"/>
  <c r="E34" i="13"/>
  <c r="AR33" i="13"/>
  <c r="AP33" i="13"/>
  <c r="AH33" i="13"/>
  <c r="AF33" i="13"/>
  <c r="X33" i="13"/>
  <c r="V33" i="13"/>
  <c r="N33" i="13"/>
  <c r="L33" i="13"/>
  <c r="E33" i="13"/>
  <c r="AR28" i="13"/>
  <c r="AP28" i="13"/>
  <c r="AH28" i="13"/>
  <c r="AF28" i="13"/>
  <c r="X28" i="13"/>
  <c r="V28" i="13"/>
  <c r="N28" i="13"/>
  <c r="L28" i="13"/>
  <c r="E28" i="13"/>
  <c r="AR27" i="13"/>
  <c r="AP27" i="13"/>
  <c r="AH27" i="13"/>
  <c r="AF27" i="13"/>
  <c r="X27" i="13"/>
  <c r="V27" i="13"/>
  <c r="N27" i="13"/>
  <c r="L27" i="13"/>
  <c r="E27" i="13"/>
  <c r="AR26" i="13"/>
  <c r="AP26" i="13"/>
  <c r="AH26" i="13"/>
  <c r="AF26" i="13"/>
  <c r="X26" i="13"/>
  <c r="V26" i="13"/>
  <c r="N26" i="13"/>
  <c r="L26" i="13"/>
  <c r="E26" i="13"/>
  <c r="AR25" i="13"/>
  <c r="AP25" i="13"/>
  <c r="AH25" i="13"/>
  <c r="AF25" i="13"/>
  <c r="X25" i="13"/>
  <c r="V25" i="13"/>
  <c r="N25" i="13"/>
  <c r="L25" i="13"/>
  <c r="E25" i="13"/>
  <c r="AM147" i="13"/>
  <c r="AR146" i="12"/>
  <c r="AP146" i="12"/>
  <c r="AP143" i="12" s="1"/>
  <c r="AH146" i="12"/>
  <c r="AF146" i="12"/>
  <c r="X146" i="12"/>
  <c r="V146" i="12"/>
  <c r="N146" i="12"/>
  <c r="L146" i="12"/>
  <c r="E146" i="12"/>
  <c r="AR145" i="12"/>
  <c r="AP145" i="12"/>
  <c r="AH145" i="12"/>
  <c r="AF145" i="12"/>
  <c r="X145" i="12"/>
  <c r="V145" i="12"/>
  <c r="N145" i="12"/>
  <c r="L145" i="12"/>
  <c r="E145" i="12"/>
  <c r="AR144" i="12"/>
  <c r="AP144" i="12"/>
  <c r="AH144" i="12"/>
  <c r="AH143" i="12" s="1"/>
  <c r="AF144" i="12"/>
  <c r="X144" i="12"/>
  <c r="V144" i="12"/>
  <c r="N144" i="12"/>
  <c r="L144" i="12"/>
  <c r="E144" i="12"/>
  <c r="AO143" i="12"/>
  <c r="AN143" i="12"/>
  <c r="AM143" i="12"/>
  <c r="AL143" i="12"/>
  <c r="AK143" i="12"/>
  <c r="AJ143" i="12"/>
  <c r="AE143" i="12"/>
  <c r="AD143" i="12"/>
  <c r="AC143" i="12"/>
  <c r="AB143" i="12"/>
  <c r="AA143" i="12"/>
  <c r="Z143" i="12"/>
  <c r="U143" i="12"/>
  <c r="T143" i="12"/>
  <c r="S143" i="12"/>
  <c r="R143" i="12"/>
  <c r="Q143" i="12"/>
  <c r="P143" i="12"/>
  <c r="K143" i="12"/>
  <c r="J143" i="12"/>
  <c r="I143" i="12"/>
  <c r="H143" i="12"/>
  <c r="G143" i="12"/>
  <c r="F143" i="12"/>
  <c r="D143" i="12"/>
  <c r="C143" i="12"/>
  <c r="AR138" i="12"/>
  <c r="AP138" i="12"/>
  <c r="AH138" i="12"/>
  <c r="AF138" i="12"/>
  <c r="X138" i="12"/>
  <c r="V138" i="12"/>
  <c r="N138" i="12"/>
  <c r="L138" i="12"/>
  <c r="E138" i="12"/>
  <c r="AR137" i="12"/>
  <c r="AP137" i="12"/>
  <c r="AH137" i="12"/>
  <c r="AF137" i="12"/>
  <c r="X137" i="12"/>
  <c r="Y137" i="12" s="1"/>
  <c r="V137" i="12"/>
  <c r="N137" i="12"/>
  <c r="L137" i="12"/>
  <c r="E137" i="12"/>
  <c r="AR136" i="12"/>
  <c r="AP136" i="12"/>
  <c r="AH136" i="12"/>
  <c r="AF136" i="12"/>
  <c r="X136" i="12"/>
  <c r="V136" i="12"/>
  <c r="N136" i="12"/>
  <c r="L136" i="12"/>
  <c r="E136" i="12"/>
  <c r="AR134" i="12"/>
  <c r="AP134" i="12"/>
  <c r="AH134" i="12"/>
  <c r="AF134" i="12"/>
  <c r="X134" i="12"/>
  <c r="V134" i="12"/>
  <c r="N134" i="12"/>
  <c r="L134" i="12"/>
  <c r="E134" i="12"/>
  <c r="AR133" i="12"/>
  <c r="AP133" i="12"/>
  <c r="AH133" i="12"/>
  <c r="AF133" i="12"/>
  <c r="X133" i="12"/>
  <c r="V133" i="12"/>
  <c r="N133" i="12"/>
  <c r="L133" i="12"/>
  <c r="E133" i="12"/>
  <c r="AR132" i="12"/>
  <c r="AP132" i="12"/>
  <c r="AH132" i="12"/>
  <c r="AF132" i="12"/>
  <c r="X132" i="12"/>
  <c r="V132" i="12"/>
  <c r="N132" i="12"/>
  <c r="L132" i="12"/>
  <c r="E132" i="12"/>
  <c r="AO131" i="12"/>
  <c r="AN131" i="12"/>
  <c r="AM131" i="12"/>
  <c r="AL131" i="12"/>
  <c r="AK131" i="12"/>
  <c r="AJ131" i="12"/>
  <c r="AE131" i="12"/>
  <c r="AD131" i="12"/>
  <c r="AC131" i="12"/>
  <c r="AB131" i="12"/>
  <c r="AA131" i="12"/>
  <c r="Z131" i="12"/>
  <c r="U131" i="12"/>
  <c r="T131" i="12"/>
  <c r="S131" i="12"/>
  <c r="R131" i="12"/>
  <c r="Q131" i="12"/>
  <c r="P131" i="12"/>
  <c r="K131" i="12"/>
  <c r="J131" i="12"/>
  <c r="I131" i="12"/>
  <c r="H131" i="12"/>
  <c r="G131" i="12"/>
  <c r="F131" i="12"/>
  <c r="D131" i="12"/>
  <c r="C131" i="12"/>
  <c r="AP130" i="12"/>
  <c r="AQ130" i="12" s="1"/>
  <c r="AF130" i="12"/>
  <c r="AG130" i="12" s="1"/>
  <c r="V130" i="12"/>
  <c r="V129" i="12" s="1"/>
  <c r="L130" i="12"/>
  <c r="N130" i="12" s="1"/>
  <c r="O130" i="12" s="1"/>
  <c r="AN129" i="12"/>
  <c r="AL129" i="12"/>
  <c r="AJ129" i="12"/>
  <c r="AF129" i="12"/>
  <c r="AD129" i="12"/>
  <c r="AB129" i="12"/>
  <c r="Z129" i="12"/>
  <c r="T129" i="12"/>
  <c r="R129" i="12"/>
  <c r="P129" i="12"/>
  <c r="J129" i="12"/>
  <c r="H129" i="12"/>
  <c r="F129" i="12"/>
  <c r="E129" i="12"/>
  <c r="D129" i="12"/>
  <c r="C129" i="12"/>
  <c r="AR128" i="12"/>
  <c r="AP128" i="12"/>
  <c r="AH128" i="12"/>
  <c r="AF128" i="12"/>
  <c r="X128" i="12"/>
  <c r="V128" i="12"/>
  <c r="N128" i="12"/>
  <c r="L128" i="12"/>
  <c r="E128" i="12"/>
  <c r="AR127" i="12"/>
  <c r="AS127" i="12" s="1"/>
  <c r="AP127" i="12"/>
  <c r="AH127" i="12"/>
  <c r="AF127" i="12"/>
  <c r="X127" i="12"/>
  <c r="V127" i="12"/>
  <c r="N127" i="12"/>
  <c r="L127" i="12"/>
  <c r="E127" i="12"/>
  <c r="AR126" i="12"/>
  <c r="AP126" i="12"/>
  <c r="AH126" i="12"/>
  <c r="AF126" i="12"/>
  <c r="X126" i="12"/>
  <c r="V126" i="12"/>
  <c r="N126" i="12"/>
  <c r="L126" i="12"/>
  <c r="M126" i="12" s="1"/>
  <c r="E126" i="12"/>
  <c r="AR125" i="12"/>
  <c r="AP125" i="12"/>
  <c r="AH125" i="12"/>
  <c r="AF125" i="12"/>
  <c r="X125" i="12"/>
  <c r="V125" i="12"/>
  <c r="N125" i="12"/>
  <c r="L125" i="12"/>
  <c r="E125" i="12"/>
  <c r="AR124" i="12"/>
  <c r="AP124" i="12"/>
  <c r="AH124" i="12"/>
  <c r="AF124" i="12"/>
  <c r="X124" i="12"/>
  <c r="V124" i="12"/>
  <c r="N124" i="12"/>
  <c r="L124" i="12"/>
  <c r="E124" i="12"/>
  <c r="AR123" i="12"/>
  <c r="AP123" i="12"/>
  <c r="AH123" i="12"/>
  <c r="AF123" i="12"/>
  <c r="X123" i="12"/>
  <c r="V123" i="12"/>
  <c r="N123" i="12"/>
  <c r="L123" i="12"/>
  <c r="E123" i="12"/>
  <c r="AR122" i="12"/>
  <c r="AP122" i="12"/>
  <c r="AH122" i="12"/>
  <c r="AF122" i="12"/>
  <c r="X122" i="12"/>
  <c r="V122" i="12"/>
  <c r="N122" i="12"/>
  <c r="L122" i="12"/>
  <c r="E122" i="12"/>
  <c r="AR121" i="12"/>
  <c r="AP121" i="12"/>
  <c r="AH121" i="12"/>
  <c r="AF121" i="12"/>
  <c r="X121" i="12"/>
  <c r="V121" i="12"/>
  <c r="N121" i="12"/>
  <c r="L121" i="12"/>
  <c r="E121" i="12"/>
  <c r="AR120" i="12"/>
  <c r="AP120" i="12"/>
  <c r="AH120" i="12"/>
  <c r="AF120" i="12"/>
  <c r="X120" i="12"/>
  <c r="V120" i="12"/>
  <c r="N120" i="12"/>
  <c r="O120" i="12" s="1"/>
  <c r="L120" i="12"/>
  <c r="E120" i="12"/>
  <c r="AQ120" i="12" s="1"/>
  <c r="AR119" i="12"/>
  <c r="AP119" i="12"/>
  <c r="AH119" i="12"/>
  <c r="AF119" i="12"/>
  <c r="X119" i="12"/>
  <c r="V119" i="12"/>
  <c r="N119" i="12"/>
  <c r="L119" i="12"/>
  <c r="E119" i="12"/>
  <c r="AR118" i="12"/>
  <c r="AP118" i="12"/>
  <c r="AH118" i="12"/>
  <c r="AF118" i="12"/>
  <c r="X118" i="12"/>
  <c r="V118" i="12"/>
  <c r="N118" i="12"/>
  <c r="L118" i="12"/>
  <c r="E118" i="12"/>
  <c r="AR117" i="12"/>
  <c r="AP117" i="12"/>
  <c r="AH117" i="12"/>
  <c r="AF117" i="12"/>
  <c r="X117" i="12"/>
  <c r="V117" i="12"/>
  <c r="N117" i="12"/>
  <c r="L117" i="12"/>
  <c r="E117" i="12"/>
  <c r="AR116" i="12"/>
  <c r="AP116" i="12"/>
  <c r="AH116" i="12"/>
  <c r="AF116" i="12"/>
  <c r="X116" i="12"/>
  <c r="V116" i="12"/>
  <c r="N116" i="12"/>
  <c r="L116" i="12"/>
  <c r="E116" i="12"/>
  <c r="AR115" i="12"/>
  <c r="AP115" i="12"/>
  <c r="AH115" i="12"/>
  <c r="AF115" i="12"/>
  <c r="X115" i="12"/>
  <c r="V115" i="12"/>
  <c r="N115" i="12"/>
  <c r="L115" i="12"/>
  <c r="E115" i="12"/>
  <c r="AP114" i="12"/>
  <c r="AQ114" i="12" s="1"/>
  <c r="AF114" i="12"/>
  <c r="AG114" i="12" s="1"/>
  <c r="V114" i="12"/>
  <c r="W114" i="12" s="1"/>
  <c r="L114" i="12"/>
  <c r="M114" i="12" s="1"/>
  <c r="AO113" i="12"/>
  <c r="AN113" i="12"/>
  <c r="AM113" i="12"/>
  <c r="AL113" i="12"/>
  <c r="AK113" i="12"/>
  <c r="AJ113" i="12"/>
  <c r="AE113" i="12"/>
  <c r="AD113" i="12"/>
  <c r="AC113" i="12"/>
  <c r="AB113" i="12"/>
  <c r="AA113" i="12"/>
  <c r="Z113" i="12"/>
  <c r="U113" i="12"/>
  <c r="T113" i="12"/>
  <c r="S113" i="12"/>
  <c r="R113" i="12"/>
  <c r="Q113" i="12"/>
  <c r="P113" i="12"/>
  <c r="K113" i="12"/>
  <c r="J113" i="12"/>
  <c r="I113" i="12"/>
  <c r="H113" i="12"/>
  <c r="G113" i="12"/>
  <c r="F113" i="12"/>
  <c r="D113" i="12"/>
  <c r="C113" i="12"/>
  <c r="AR112" i="12"/>
  <c r="AP112" i="12"/>
  <c r="AH112" i="12"/>
  <c r="AF112" i="12"/>
  <c r="X112" i="12"/>
  <c r="V112" i="12"/>
  <c r="N112" i="12"/>
  <c r="L112" i="12"/>
  <c r="E112" i="12"/>
  <c r="AR111" i="12"/>
  <c r="AP111" i="12"/>
  <c r="AH111" i="12"/>
  <c r="AF111" i="12"/>
  <c r="X111" i="12"/>
  <c r="V111" i="12"/>
  <c r="N111" i="12"/>
  <c r="L111" i="12"/>
  <c r="E111" i="12"/>
  <c r="AR110" i="12"/>
  <c r="AP110" i="12"/>
  <c r="AH110" i="12"/>
  <c r="AF110" i="12"/>
  <c r="X110" i="12"/>
  <c r="V110" i="12"/>
  <c r="N110" i="12"/>
  <c r="L110" i="12"/>
  <c r="E110" i="12"/>
  <c r="AR109" i="12"/>
  <c r="AP109" i="12"/>
  <c r="AH109" i="12"/>
  <c r="AF109" i="12"/>
  <c r="X109" i="12"/>
  <c r="V109" i="12"/>
  <c r="N109" i="12"/>
  <c r="L109" i="12"/>
  <c r="E109" i="12"/>
  <c r="AR108" i="12"/>
  <c r="AP108" i="12"/>
  <c r="AH108" i="12"/>
  <c r="AF108" i="12"/>
  <c r="X108" i="12"/>
  <c r="V108" i="12"/>
  <c r="N108" i="12"/>
  <c r="L108" i="12"/>
  <c r="E108" i="12"/>
  <c r="AR107" i="12"/>
  <c r="AP107" i="12"/>
  <c r="AH107" i="12"/>
  <c r="AF107" i="12"/>
  <c r="X107" i="12"/>
  <c r="V107" i="12"/>
  <c r="N107" i="12"/>
  <c r="L107" i="12"/>
  <c r="E107" i="12"/>
  <c r="AR106" i="12"/>
  <c r="AP106" i="12"/>
  <c r="AH106" i="12"/>
  <c r="AF106" i="12"/>
  <c r="X106" i="12"/>
  <c r="V106" i="12"/>
  <c r="N106" i="12"/>
  <c r="L106" i="12"/>
  <c r="E106" i="12"/>
  <c r="AR105" i="12"/>
  <c r="AP105" i="12"/>
  <c r="AH105" i="12"/>
  <c r="AF105" i="12"/>
  <c r="X105" i="12"/>
  <c r="V105" i="12"/>
  <c r="N105" i="12"/>
  <c r="L105" i="12"/>
  <c r="E105" i="12"/>
  <c r="AR104" i="12"/>
  <c r="AP104" i="12"/>
  <c r="AH104" i="12"/>
  <c r="AF104" i="12"/>
  <c r="X104" i="12"/>
  <c r="V104" i="12"/>
  <c r="N104" i="12"/>
  <c r="L104" i="12"/>
  <c r="E104" i="12"/>
  <c r="AR103" i="12"/>
  <c r="AP103" i="12"/>
  <c r="AH103" i="12"/>
  <c r="AF103" i="12"/>
  <c r="X103" i="12"/>
  <c r="V103" i="12"/>
  <c r="N103" i="12"/>
  <c r="O103" i="12" s="1"/>
  <c r="L103" i="12"/>
  <c r="E103" i="12"/>
  <c r="AR102" i="12"/>
  <c r="AP102" i="12"/>
  <c r="AH102" i="12"/>
  <c r="AF102" i="12"/>
  <c r="X102" i="12"/>
  <c r="V102" i="12"/>
  <c r="N102" i="12"/>
  <c r="L102" i="12"/>
  <c r="E102" i="12"/>
  <c r="AR101" i="12"/>
  <c r="AP101" i="12"/>
  <c r="AH101" i="12"/>
  <c r="AF101" i="12"/>
  <c r="X101" i="12"/>
  <c r="V101" i="12"/>
  <c r="N101" i="12"/>
  <c r="L101" i="12"/>
  <c r="E101" i="12"/>
  <c r="AR100" i="12"/>
  <c r="AP100" i="12"/>
  <c r="AH100" i="12"/>
  <c r="AF100" i="12"/>
  <c r="X100" i="12"/>
  <c r="V100" i="12"/>
  <c r="N100" i="12"/>
  <c r="L100" i="12"/>
  <c r="E100" i="12"/>
  <c r="W100" i="12" s="1"/>
  <c r="AR96" i="12"/>
  <c r="AP96" i="12"/>
  <c r="AH96" i="12"/>
  <c r="AF96" i="12"/>
  <c r="X96" i="12"/>
  <c r="V96" i="12"/>
  <c r="N96" i="12"/>
  <c r="L96" i="12"/>
  <c r="E96" i="12"/>
  <c r="AR95" i="12"/>
  <c r="AP95" i="12"/>
  <c r="AH95" i="12"/>
  <c r="AF95" i="12"/>
  <c r="X95" i="12"/>
  <c r="V95" i="12"/>
  <c r="N95" i="12"/>
  <c r="L95" i="12"/>
  <c r="E95" i="12"/>
  <c r="AR94" i="12"/>
  <c r="AP94" i="12"/>
  <c r="AH94" i="12"/>
  <c r="AF94" i="12"/>
  <c r="X94" i="12"/>
  <c r="V94" i="12"/>
  <c r="N94" i="12"/>
  <c r="L94" i="12"/>
  <c r="E94" i="12"/>
  <c r="AR93" i="12"/>
  <c r="AP93" i="12"/>
  <c r="AH93" i="12"/>
  <c r="AF93" i="12"/>
  <c r="X93" i="12"/>
  <c r="V93" i="12"/>
  <c r="N93" i="12"/>
  <c r="L93" i="12"/>
  <c r="E93" i="12"/>
  <c r="AR92" i="12"/>
  <c r="AP92" i="12"/>
  <c r="AH92" i="12"/>
  <c r="AF92" i="12"/>
  <c r="X92" i="12"/>
  <c r="V92" i="12"/>
  <c r="N92" i="12"/>
  <c r="L92" i="12"/>
  <c r="E92" i="12"/>
  <c r="AR91" i="12"/>
  <c r="AP91" i="12"/>
  <c r="AH91" i="12"/>
  <c r="AF91" i="12"/>
  <c r="X91" i="12"/>
  <c r="V91" i="12"/>
  <c r="N91" i="12"/>
  <c r="L91" i="12"/>
  <c r="E91" i="12"/>
  <c r="AR90" i="12"/>
  <c r="AP90" i="12"/>
  <c r="AH90" i="12"/>
  <c r="AF90" i="12"/>
  <c r="X90" i="12"/>
  <c r="V90" i="12"/>
  <c r="N90" i="12"/>
  <c r="L90" i="12"/>
  <c r="E90" i="12"/>
  <c r="AR89" i="12"/>
  <c r="AP89" i="12"/>
  <c r="AH89" i="12"/>
  <c r="AF89" i="12"/>
  <c r="X89" i="12"/>
  <c r="V89" i="12"/>
  <c r="N89" i="12"/>
  <c r="L89" i="12"/>
  <c r="E89" i="12"/>
  <c r="AR88" i="12"/>
  <c r="AP88" i="12"/>
  <c r="AH88" i="12"/>
  <c r="AF88" i="12"/>
  <c r="X88" i="12"/>
  <c r="V88" i="12"/>
  <c r="N88" i="12"/>
  <c r="L88" i="12"/>
  <c r="E88" i="12"/>
  <c r="AR87" i="12"/>
  <c r="AP87" i="12"/>
  <c r="AH87" i="12"/>
  <c r="AF87" i="12"/>
  <c r="X87" i="12"/>
  <c r="V87" i="12"/>
  <c r="N87" i="12"/>
  <c r="L87" i="12"/>
  <c r="E87" i="12"/>
  <c r="AR86" i="12"/>
  <c r="AP86" i="12"/>
  <c r="AH86" i="12"/>
  <c r="AF86" i="12"/>
  <c r="X86" i="12"/>
  <c r="V86" i="12"/>
  <c r="N86" i="12"/>
  <c r="L86" i="12"/>
  <c r="E86" i="12"/>
  <c r="AR85" i="12"/>
  <c r="AP85" i="12"/>
  <c r="AH85" i="12"/>
  <c r="AF85" i="12"/>
  <c r="X85" i="12"/>
  <c r="V85" i="12"/>
  <c r="N85" i="12"/>
  <c r="L85" i="12"/>
  <c r="E85" i="12"/>
  <c r="AR84" i="12"/>
  <c r="AP84" i="12"/>
  <c r="AH84" i="12"/>
  <c r="AF84" i="12"/>
  <c r="X84" i="12"/>
  <c r="V84" i="12"/>
  <c r="N84" i="12"/>
  <c r="L84" i="12"/>
  <c r="E84" i="12"/>
  <c r="AR82" i="12"/>
  <c r="AP82" i="12"/>
  <c r="AH82" i="12"/>
  <c r="AF82" i="12"/>
  <c r="X82" i="12"/>
  <c r="V82" i="12"/>
  <c r="N82" i="12"/>
  <c r="L82" i="12"/>
  <c r="E82" i="12"/>
  <c r="AR80" i="12"/>
  <c r="AP80" i="12"/>
  <c r="AH80" i="12"/>
  <c r="AF80" i="12"/>
  <c r="X80" i="12"/>
  <c r="V80" i="12"/>
  <c r="N80" i="12"/>
  <c r="L80" i="12"/>
  <c r="E80" i="12"/>
  <c r="AR79" i="12"/>
  <c r="AP79" i="12"/>
  <c r="AH79" i="12"/>
  <c r="AF79" i="12"/>
  <c r="X79" i="12"/>
  <c r="V79" i="12"/>
  <c r="N79" i="12"/>
  <c r="L79" i="12"/>
  <c r="E79" i="12"/>
  <c r="AR78" i="12"/>
  <c r="AP78" i="12"/>
  <c r="AH78" i="12"/>
  <c r="AF78" i="12"/>
  <c r="X78" i="12"/>
  <c r="V78" i="12"/>
  <c r="N78" i="12"/>
  <c r="L78" i="12"/>
  <c r="E78" i="12"/>
  <c r="AR77" i="12"/>
  <c r="AP77" i="12"/>
  <c r="AH77" i="12"/>
  <c r="AF77" i="12"/>
  <c r="X77" i="12"/>
  <c r="V77" i="12"/>
  <c r="N77" i="12"/>
  <c r="L77" i="12"/>
  <c r="E77" i="12"/>
  <c r="AR76" i="12"/>
  <c r="AP76" i="12"/>
  <c r="AH76" i="12"/>
  <c r="AF76" i="12"/>
  <c r="X76" i="12"/>
  <c r="V76" i="12"/>
  <c r="N76" i="12"/>
  <c r="L76" i="12"/>
  <c r="E76" i="12"/>
  <c r="AR75" i="12"/>
  <c r="AP75" i="12"/>
  <c r="AH75" i="12"/>
  <c r="AF75" i="12"/>
  <c r="X75" i="12"/>
  <c r="V75" i="12"/>
  <c r="N75" i="12"/>
  <c r="L75" i="12"/>
  <c r="E75" i="12"/>
  <c r="AR74" i="12"/>
  <c r="AP74" i="12"/>
  <c r="AH74" i="12"/>
  <c r="AF74" i="12"/>
  <c r="X74" i="12"/>
  <c r="V74" i="12"/>
  <c r="N74" i="12"/>
  <c r="L74" i="12"/>
  <c r="E74" i="12"/>
  <c r="AR73" i="12"/>
  <c r="AP73" i="12"/>
  <c r="AH73" i="12"/>
  <c r="AF73" i="12"/>
  <c r="X73" i="12"/>
  <c r="V73" i="12"/>
  <c r="N73" i="12"/>
  <c r="L73" i="12"/>
  <c r="E73" i="12"/>
  <c r="AR72" i="12"/>
  <c r="AP72" i="12"/>
  <c r="AH72" i="12"/>
  <c r="AF72" i="12"/>
  <c r="X72" i="12"/>
  <c r="V72" i="12"/>
  <c r="N72" i="12"/>
  <c r="L72" i="12"/>
  <c r="E72" i="12"/>
  <c r="AR71" i="12"/>
  <c r="AP71" i="12"/>
  <c r="AH71" i="12"/>
  <c r="AF71" i="12"/>
  <c r="X71" i="12"/>
  <c r="V71" i="12"/>
  <c r="N71" i="12"/>
  <c r="L71" i="12"/>
  <c r="E71" i="12"/>
  <c r="AR70" i="12"/>
  <c r="AP70" i="12"/>
  <c r="AH70" i="12"/>
  <c r="AI70" i="12" s="1"/>
  <c r="AF70" i="12"/>
  <c r="X70" i="12"/>
  <c r="V70" i="12"/>
  <c r="N70" i="12"/>
  <c r="L70" i="12"/>
  <c r="E70" i="12"/>
  <c r="AR69" i="12"/>
  <c r="AP69" i="12"/>
  <c r="AH69" i="12"/>
  <c r="AF69" i="12"/>
  <c r="X69" i="12"/>
  <c r="V69" i="12"/>
  <c r="N69" i="12"/>
  <c r="L69" i="12"/>
  <c r="E69" i="12"/>
  <c r="AR68" i="12"/>
  <c r="AP68" i="12"/>
  <c r="AH68" i="12"/>
  <c r="AF68" i="12"/>
  <c r="X68" i="12"/>
  <c r="V68" i="12"/>
  <c r="N68" i="12"/>
  <c r="L68" i="12"/>
  <c r="E68" i="12"/>
  <c r="AR67" i="12"/>
  <c r="AP67" i="12"/>
  <c r="AH67" i="12"/>
  <c r="AF67" i="12"/>
  <c r="X67" i="12"/>
  <c r="V67" i="12"/>
  <c r="N67" i="12"/>
  <c r="L67" i="12"/>
  <c r="E67" i="12"/>
  <c r="AR66" i="12"/>
  <c r="AP66" i="12"/>
  <c r="AH66" i="12"/>
  <c r="AF66" i="12"/>
  <c r="X66" i="12"/>
  <c r="V66" i="12"/>
  <c r="N66" i="12"/>
  <c r="L66" i="12"/>
  <c r="E66" i="12"/>
  <c r="AR65" i="12"/>
  <c r="AP65" i="12"/>
  <c r="AH65" i="12"/>
  <c r="AF65" i="12"/>
  <c r="X65" i="12"/>
  <c r="V65" i="12"/>
  <c r="N65" i="12"/>
  <c r="L65" i="12"/>
  <c r="E65" i="12"/>
  <c r="AR64" i="12"/>
  <c r="AP64" i="12"/>
  <c r="AH64" i="12"/>
  <c r="AF64" i="12"/>
  <c r="X64" i="12"/>
  <c r="V64" i="12"/>
  <c r="N64" i="12"/>
  <c r="L64" i="12"/>
  <c r="E64" i="12"/>
  <c r="AR63" i="12"/>
  <c r="AP63" i="12"/>
  <c r="AH63" i="12"/>
  <c r="AF63" i="12"/>
  <c r="X63" i="12"/>
  <c r="V63" i="12"/>
  <c r="N63" i="12"/>
  <c r="L63" i="12"/>
  <c r="E63" i="12"/>
  <c r="AR62" i="12"/>
  <c r="AP62" i="12"/>
  <c r="AH62" i="12"/>
  <c r="AF62" i="12"/>
  <c r="X62" i="12"/>
  <c r="V62" i="12"/>
  <c r="N62" i="12"/>
  <c r="L62" i="12"/>
  <c r="E62" i="12"/>
  <c r="AR61" i="12"/>
  <c r="AP61" i="12"/>
  <c r="AH61" i="12"/>
  <c r="AF61" i="12"/>
  <c r="X61" i="12"/>
  <c r="V61" i="12"/>
  <c r="N61" i="12"/>
  <c r="L61" i="12"/>
  <c r="E61" i="12"/>
  <c r="AR60" i="12"/>
  <c r="AP60" i="12"/>
  <c r="AH60" i="12"/>
  <c r="AF60" i="12"/>
  <c r="X60" i="12"/>
  <c r="V60" i="12"/>
  <c r="N60" i="12"/>
  <c r="L60" i="12"/>
  <c r="E60" i="12"/>
  <c r="AR59" i="12"/>
  <c r="AP59" i="12"/>
  <c r="AH59" i="12"/>
  <c r="AF59" i="12"/>
  <c r="X59" i="12"/>
  <c r="V59" i="12"/>
  <c r="N59" i="12"/>
  <c r="L59" i="12"/>
  <c r="E59" i="12"/>
  <c r="AR58" i="12"/>
  <c r="AP58" i="12"/>
  <c r="AH58" i="12"/>
  <c r="AF58" i="12"/>
  <c r="X58" i="12"/>
  <c r="V58" i="12"/>
  <c r="N58" i="12"/>
  <c r="L58" i="12"/>
  <c r="E58" i="12"/>
  <c r="AR57" i="12"/>
  <c r="AP57" i="12"/>
  <c r="AH57" i="12"/>
  <c r="AF57" i="12"/>
  <c r="X57" i="12"/>
  <c r="V57" i="12"/>
  <c r="Y57" i="12" s="1"/>
  <c r="N57" i="12"/>
  <c r="L57" i="12"/>
  <c r="E57" i="12"/>
  <c r="AR56" i="12"/>
  <c r="AP56" i="12"/>
  <c r="AH56" i="12"/>
  <c r="AF56" i="12"/>
  <c r="X56" i="12"/>
  <c r="V56" i="12"/>
  <c r="N56" i="12"/>
  <c r="L56" i="12"/>
  <c r="E56" i="12"/>
  <c r="AR55" i="12"/>
  <c r="AP55" i="12"/>
  <c r="AH55" i="12"/>
  <c r="AF55" i="12"/>
  <c r="X55" i="12"/>
  <c r="V55" i="12"/>
  <c r="N55" i="12"/>
  <c r="L55" i="12"/>
  <c r="E55" i="12"/>
  <c r="AR54" i="12"/>
  <c r="AP54" i="12"/>
  <c r="AH54" i="12"/>
  <c r="AI54" i="12" s="1"/>
  <c r="AF54" i="12"/>
  <c r="X54" i="12"/>
  <c r="V54" i="12"/>
  <c r="N54" i="12"/>
  <c r="L54" i="12"/>
  <c r="E54" i="12"/>
  <c r="AR53" i="12"/>
  <c r="AP53" i="12"/>
  <c r="AS53" i="12" s="1"/>
  <c r="AH53" i="12"/>
  <c r="AF53" i="12"/>
  <c r="X53" i="12"/>
  <c r="V53" i="12"/>
  <c r="N53" i="12"/>
  <c r="L53" i="12"/>
  <c r="E53" i="12"/>
  <c r="AR52" i="12"/>
  <c r="AS52" i="12" s="1"/>
  <c r="AP52" i="12"/>
  <c r="AH52" i="12"/>
  <c r="AF52" i="12"/>
  <c r="X52" i="12"/>
  <c r="V52" i="12"/>
  <c r="N52" i="12"/>
  <c r="L52" i="12"/>
  <c r="E52" i="12"/>
  <c r="AR51" i="12"/>
  <c r="AP51" i="12"/>
  <c r="AH51" i="12"/>
  <c r="AF51" i="12"/>
  <c r="X51" i="12"/>
  <c r="V51" i="12"/>
  <c r="N51" i="12"/>
  <c r="L51" i="12"/>
  <c r="E51" i="12"/>
  <c r="AR50" i="12"/>
  <c r="AP50" i="12"/>
  <c r="AH50" i="12"/>
  <c r="AF50" i="12"/>
  <c r="X50" i="12"/>
  <c r="V50" i="12"/>
  <c r="N50" i="12"/>
  <c r="L50" i="12"/>
  <c r="E50" i="12"/>
  <c r="AR49" i="12"/>
  <c r="AP49" i="12"/>
  <c r="AH49" i="12"/>
  <c r="AF49" i="12"/>
  <c r="X49" i="12"/>
  <c r="V49" i="12"/>
  <c r="N49" i="12"/>
  <c r="L49" i="12"/>
  <c r="E49" i="12"/>
  <c r="AR48" i="12"/>
  <c r="AP48" i="12"/>
  <c r="AH48" i="12"/>
  <c r="AF48" i="12"/>
  <c r="X48" i="12"/>
  <c r="V48" i="12"/>
  <c r="N48" i="12"/>
  <c r="L48" i="12"/>
  <c r="E48" i="12"/>
  <c r="AO47" i="12"/>
  <c r="AN47" i="12"/>
  <c r="AM47" i="12"/>
  <c r="AM147" i="12" s="1"/>
  <c r="AL47" i="12"/>
  <c r="AK47" i="12"/>
  <c r="AJ47" i="12"/>
  <c r="AE47" i="12"/>
  <c r="AD47" i="12"/>
  <c r="AC47" i="12"/>
  <c r="AB47" i="12"/>
  <c r="AA47" i="12"/>
  <c r="Z47" i="12"/>
  <c r="U47" i="12"/>
  <c r="T47" i="12"/>
  <c r="S47" i="12"/>
  <c r="R47" i="12"/>
  <c r="Q47" i="12"/>
  <c r="P47" i="12"/>
  <c r="K47" i="12"/>
  <c r="J47" i="12"/>
  <c r="I47" i="12"/>
  <c r="H47" i="12"/>
  <c r="G47" i="12"/>
  <c r="F47" i="12"/>
  <c r="D47" i="12"/>
  <c r="C47" i="12"/>
  <c r="AR46" i="12"/>
  <c r="AP46" i="12"/>
  <c r="AH46" i="12"/>
  <c r="AF46" i="12"/>
  <c r="X46" i="12"/>
  <c r="V46" i="12"/>
  <c r="N46" i="12"/>
  <c r="L46" i="12"/>
  <c r="E46" i="12"/>
  <c r="AR45" i="12"/>
  <c r="AP45" i="12"/>
  <c r="AH45" i="12"/>
  <c r="AF45" i="12"/>
  <c r="X45" i="12"/>
  <c r="V45" i="12"/>
  <c r="N45" i="12"/>
  <c r="L45" i="12"/>
  <c r="E45" i="12"/>
  <c r="AR44" i="12"/>
  <c r="AP44" i="12"/>
  <c r="AH44" i="12"/>
  <c r="AF44" i="12"/>
  <c r="X44" i="12"/>
  <c r="V44" i="12"/>
  <c r="N44" i="12"/>
  <c r="L44" i="12"/>
  <c r="E44" i="12"/>
  <c r="AR43" i="12"/>
  <c r="AP43" i="12"/>
  <c r="AH43" i="12"/>
  <c r="AF43" i="12"/>
  <c r="X43" i="12"/>
  <c r="V43" i="12"/>
  <c r="N43" i="12"/>
  <c r="L43" i="12"/>
  <c r="E43" i="12"/>
  <c r="AR42" i="12"/>
  <c r="AP42" i="12"/>
  <c r="AH42" i="12"/>
  <c r="AF42" i="12"/>
  <c r="X42" i="12"/>
  <c r="V42" i="12"/>
  <c r="N42" i="12"/>
  <c r="L42" i="12"/>
  <c r="E42" i="12"/>
  <c r="AR41" i="12"/>
  <c r="AP41" i="12"/>
  <c r="AH41" i="12"/>
  <c r="AF41" i="12"/>
  <c r="X41" i="12"/>
  <c r="V41" i="12"/>
  <c r="N41" i="12"/>
  <c r="L41" i="12"/>
  <c r="E41" i="12"/>
  <c r="AR40" i="12"/>
  <c r="AP40" i="12"/>
  <c r="AH40" i="12"/>
  <c r="AF40" i="12"/>
  <c r="X40" i="12"/>
  <c r="V40" i="12"/>
  <c r="N40" i="12"/>
  <c r="L40" i="12"/>
  <c r="E40" i="12"/>
  <c r="AR39" i="12"/>
  <c r="AP39" i="12"/>
  <c r="AH39" i="12"/>
  <c r="AF39" i="12"/>
  <c r="X39" i="12"/>
  <c r="V39" i="12"/>
  <c r="N39" i="12"/>
  <c r="L39" i="12"/>
  <c r="E39" i="12"/>
  <c r="AR38" i="12"/>
  <c r="AP38" i="12"/>
  <c r="AH38" i="12"/>
  <c r="AF38" i="12"/>
  <c r="X38" i="12"/>
  <c r="V38" i="12"/>
  <c r="N38" i="12"/>
  <c r="L38" i="12"/>
  <c r="E38" i="12"/>
  <c r="AR37" i="12"/>
  <c r="AS37" i="12" s="1"/>
  <c r="AP37" i="12"/>
  <c r="AH37" i="12"/>
  <c r="AF37" i="12"/>
  <c r="X37" i="12"/>
  <c r="V37" i="12"/>
  <c r="N37" i="12"/>
  <c r="L37" i="12"/>
  <c r="E37" i="12"/>
  <c r="AR36" i="12"/>
  <c r="AP36" i="12"/>
  <c r="AH36" i="12"/>
  <c r="AF36" i="12"/>
  <c r="X36" i="12"/>
  <c r="V36" i="12"/>
  <c r="N36" i="12"/>
  <c r="L36" i="12"/>
  <c r="E36" i="12"/>
  <c r="AR35" i="12"/>
  <c r="AP35" i="12"/>
  <c r="AH35" i="12"/>
  <c r="AF35" i="12"/>
  <c r="X35" i="12"/>
  <c r="V35" i="12"/>
  <c r="N35" i="12"/>
  <c r="L35" i="12"/>
  <c r="E35" i="12"/>
  <c r="AR34" i="12"/>
  <c r="AP34" i="12"/>
  <c r="AH34" i="12"/>
  <c r="AF34" i="12"/>
  <c r="X34" i="12"/>
  <c r="V34" i="12"/>
  <c r="N34" i="12"/>
  <c r="L34" i="12"/>
  <c r="E34" i="12"/>
  <c r="AR33" i="12"/>
  <c r="AP33" i="12"/>
  <c r="AH33" i="12"/>
  <c r="AF33" i="12"/>
  <c r="X33" i="12"/>
  <c r="V33" i="12"/>
  <c r="N33" i="12"/>
  <c r="L33" i="12"/>
  <c r="E33" i="12"/>
  <c r="AR28" i="12"/>
  <c r="AP28" i="12"/>
  <c r="AH28" i="12"/>
  <c r="AF28" i="12"/>
  <c r="X28" i="12"/>
  <c r="V28" i="12"/>
  <c r="N28" i="12"/>
  <c r="L28" i="12"/>
  <c r="E28" i="12"/>
  <c r="AR27" i="12"/>
  <c r="AP27" i="12"/>
  <c r="AH27" i="12"/>
  <c r="AF27" i="12"/>
  <c r="X27" i="12"/>
  <c r="V27" i="12"/>
  <c r="N27" i="12"/>
  <c r="L27" i="12"/>
  <c r="E27" i="12"/>
  <c r="AR26" i="12"/>
  <c r="AP26" i="12"/>
  <c r="AH26" i="12"/>
  <c r="AF26" i="12"/>
  <c r="X26" i="12"/>
  <c r="V26" i="12"/>
  <c r="N26" i="12"/>
  <c r="L26" i="12"/>
  <c r="E26" i="12"/>
  <c r="AR25" i="12"/>
  <c r="AP25" i="12"/>
  <c r="AH25" i="12"/>
  <c r="AF25" i="12"/>
  <c r="X25" i="12"/>
  <c r="V25" i="12"/>
  <c r="N25" i="12"/>
  <c r="L25" i="12"/>
  <c r="E25" i="12"/>
  <c r="M25" i="12" s="1"/>
  <c r="AR146" i="11"/>
  <c r="AP146" i="11"/>
  <c r="AH146" i="11"/>
  <c r="AF146" i="11"/>
  <c r="X146" i="11"/>
  <c r="V146" i="11"/>
  <c r="N146" i="11"/>
  <c r="L146" i="11"/>
  <c r="E146" i="11"/>
  <c r="AR145" i="11"/>
  <c r="AP145" i="11"/>
  <c r="AH145" i="11"/>
  <c r="AF145" i="11"/>
  <c r="X145" i="11"/>
  <c r="X143" i="11" s="1"/>
  <c r="V145" i="11"/>
  <c r="N145" i="11"/>
  <c r="L145" i="11"/>
  <c r="E145" i="11"/>
  <c r="AR144" i="11"/>
  <c r="AP144" i="11"/>
  <c r="AH144" i="11"/>
  <c r="AF144" i="11"/>
  <c r="X144" i="11"/>
  <c r="Y144" i="11" s="1"/>
  <c r="V144" i="11"/>
  <c r="N144" i="11"/>
  <c r="L144" i="11"/>
  <c r="E144" i="11"/>
  <c r="AO143" i="11"/>
  <c r="AN143" i="11"/>
  <c r="AM143" i="11"/>
  <c r="AL143" i="11"/>
  <c r="AK143" i="11"/>
  <c r="AJ143" i="11"/>
  <c r="AE143" i="11"/>
  <c r="AD143" i="11"/>
  <c r="AC143" i="11"/>
  <c r="AB143" i="11"/>
  <c r="AA143" i="11"/>
  <c r="Z143" i="11"/>
  <c r="U143" i="11"/>
  <c r="T143" i="11"/>
  <c r="S143" i="11"/>
  <c r="R143" i="11"/>
  <c r="Q143" i="11"/>
  <c r="P143" i="11"/>
  <c r="N143" i="11"/>
  <c r="K143" i="11"/>
  <c r="J143" i="11"/>
  <c r="I143" i="11"/>
  <c r="H143" i="11"/>
  <c r="G143" i="11"/>
  <c r="F143" i="11"/>
  <c r="D143" i="11"/>
  <c r="C143" i="11"/>
  <c r="AR138" i="11"/>
  <c r="AP138" i="11"/>
  <c r="AH138" i="11"/>
  <c r="AF138" i="11"/>
  <c r="X138" i="11"/>
  <c r="V138" i="11"/>
  <c r="N138" i="11"/>
  <c r="L138" i="11"/>
  <c r="E138" i="11"/>
  <c r="AR137" i="11"/>
  <c r="AP137" i="11"/>
  <c r="AH137" i="11"/>
  <c r="AF137" i="11"/>
  <c r="X137" i="11"/>
  <c r="V137" i="11"/>
  <c r="N137" i="11"/>
  <c r="L137" i="11"/>
  <c r="E137" i="11"/>
  <c r="AR136" i="11"/>
  <c r="AP136" i="11"/>
  <c r="AP135" i="11" s="1"/>
  <c r="AH136" i="11"/>
  <c r="AF136" i="11"/>
  <c r="X136" i="11"/>
  <c r="V136" i="11"/>
  <c r="N136" i="11"/>
  <c r="L136" i="11"/>
  <c r="E136" i="11"/>
  <c r="E135" i="11" s="1"/>
  <c r="AR134" i="11"/>
  <c r="AP134" i="11"/>
  <c r="AH134" i="11"/>
  <c r="AF134" i="11"/>
  <c r="X134" i="11"/>
  <c r="V134" i="11"/>
  <c r="N134" i="11"/>
  <c r="L134" i="11"/>
  <c r="E134" i="11"/>
  <c r="AR133" i="11"/>
  <c r="AP133" i="11"/>
  <c r="AH133" i="11"/>
  <c r="AF133" i="11"/>
  <c r="X133" i="11"/>
  <c r="V133" i="11"/>
  <c r="N133" i="11"/>
  <c r="L133" i="11"/>
  <c r="E133" i="11"/>
  <c r="AR132" i="11"/>
  <c r="AP132" i="11"/>
  <c r="AH132" i="11"/>
  <c r="AF132" i="11"/>
  <c r="X132" i="11"/>
  <c r="V132" i="11"/>
  <c r="V131" i="11" s="1"/>
  <c r="N132" i="11"/>
  <c r="N131" i="11" s="1"/>
  <c r="L132" i="11"/>
  <c r="E132" i="11"/>
  <c r="AO131" i="11"/>
  <c r="AN131" i="11"/>
  <c r="AM131" i="11"/>
  <c r="AL131" i="11"/>
  <c r="AK131" i="11"/>
  <c r="AJ131" i="11"/>
  <c r="AE131" i="11"/>
  <c r="AD131" i="11"/>
  <c r="AC131" i="11"/>
  <c r="AB131" i="11"/>
  <c r="AA131" i="11"/>
  <c r="Z131" i="11"/>
  <c r="X131" i="11"/>
  <c r="U131" i="11"/>
  <c r="T131" i="11"/>
  <c r="S131" i="11"/>
  <c r="R131" i="11"/>
  <c r="Q131" i="11"/>
  <c r="P131" i="11"/>
  <c r="K131" i="11"/>
  <c r="J131" i="11"/>
  <c r="I131" i="11"/>
  <c r="H131" i="11"/>
  <c r="G131" i="11"/>
  <c r="F131" i="11"/>
  <c r="D131" i="11"/>
  <c r="C131" i="11"/>
  <c r="AP130" i="11"/>
  <c r="AQ130" i="11" s="1"/>
  <c r="AF130" i="11"/>
  <c r="AG130" i="11" s="1"/>
  <c r="V130" i="11"/>
  <c r="V129" i="11" s="1"/>
  <c r="L130" i="11"/>
  <c r="N130" i="11" s="1"/>
  <c r="O130" i="11" s="1"/>
  <c r="AN129" i="11"/>
  <c r="AL129" i="11"/>
  <c r="AJ129" i="11"/>
  <c r="AF129" i="11"/>
  <c r="AD129" i="11"/>
  <c r="AB129" i="11"/>
  <c r="Z129" i="11"/>
  <c r="T129" i="11"/>
  <c r="R129" i="11"/>
  <c r="P129" i="11"/>
  <c r="J129" i="11"/>
  <c r="H129" i="11"/>
  <c r="F129" i="11"/>
  <c r="E129" i="11"/>
  <c r="D129" i="11"/>
  <c r="C129" i="11"/>
  <c r="AR128" i="11"/>
  <c r="AP128" i="11"/>
  <c r="AH128" i="11"/>
  <c r="AI128" i="11" s="1"/>
  <c r="AF128" i="11"/>
  <c r="X128" i="11"/>
  <c r="V128" i="11"/>
  <c r="N128" i="11"/>
  <c r="L128" i="11"/>
  <c r="E128" i="11"/>
  <c r="AR127" i="11"/>
  <c r="AP127" i="11"/>
  <c r="AH127" i="11"/>
  <c r="AF127" i="11"/>
  <c r="X127" i="11"/>
  <c r="V127" i="11"/>
  <c r="N127" i="11"/>
  <c r="L127" i="11"/>
  <c r="E127" i="11"/>
  <c r="AR126" i="11"/>
  <c r="AP126" i="11"/>
  <c r="AH126" i="11"/>
  <c r="AF126" i="11"/>
  <c r="X126" i="11"/>
  <c r="V126" i="11"/>
  <c r="N126" i="11"/>
  <c r="L126" i="11"/>
  <c r="E126" i="11"/>
  <c r="AR125" i="11"/>
  <c r="AP125" i="11"/>
  <c r="AH125" i="11"/>
  <c r="AF125" i="11"/>
  <c r="X125" i="11"/>
  <c r="V125" i="11"/>
  <c r="N125" i="11"/>
  <c r="L125" i="11"/>
  <c r="E125" i="11"/>
  <c r="AR124" i="11"/>
  <c r="AP124" i="11"/>
  <c r="AH124" i="11"/>
  <c r="AF124" i="11"/>
  <c r="X124" i="11"/>
  <c r="V124" i="11"/>
  <c r="N124" i="11"/>
  <c r="L124" i="11"/>
  <c r="E124" i="11"/>
  <c r="AR123" i="11"/>
  <c r="AP123" i="11"/>
  <c r="AH123" i="11"/>
  <c r="AF123" i="11"/>
  <c r="X123" i="11"/>
  <c r="V123" i="11"/>
  <c r="N123" i="11"/>
  <c r="L123" i="11"/>
  <c r="E123" i="11"/>
  <c r="AR122" i="11"/>
  <c r="AP122" i="11"/>
  <c r="AH122" i="11"/>
  <c r="AF122" i="11"/>
  <c r="X122" i="11"/>
  <c r="V122" i="11"/>
  <c r="N122" i="11"/>
  <c r="L122" i="11"/>
  <c r="E122" i="11"/>
  <c r="AR121" i="11"/>
  <c r="AP121" i="11"/>
  <c r="AH121" i="11"/>
  <c r="AF121" i="11"/>
  <c r="X121" i="11"/>
  <c r="V121" i="11"/>
  <c r="N121" i="11"/>
  <c r="L121" i="11"/>
  <c r="E121" i="11"/>
  <c r="AR120" i="11"/>
  <c r="AP120" i="11"/>
  <c r="AH120" i="11"/>
  <c r="AF120" i="11"/>
  <c r="X120" i="11"/>
  <c r="V120" i="11"/>
  <c r="N120" i="11"/>
  <c r="L120" i="11"/>
  <c r="E120" i="11"/>
  <c r="AR119" i="11"/>
  <c r="AP119" i="11"/>
  <c r="AH119" i="11"/>
  <c r="AF119" i="11"/>
  <c r="X119" i="11"/>
  <c r="V119" i="11"/>
  <c r="N119" i="11"/>
  <c r="L119" i="11"/>
  <c r="E119" i="11"/>
  <c r="AR118" i="11"/>
  <c r="AP118" i="11"/>
  <c r="AH118" i="11"/>
  <c r="AF118" i="11"/>
  <c r="X118" i="11"/>
  <c r="V118" i="11"/>
  <c r="N118" i="11"/>
  <c r="L118" i="11"/>
  <c r="E118" i="11"/>
  <c r="AR117" i="11"/>
  <c r="AP117" i="11"/>
  <c r="AH117" i="11"/>
  <c r="AF117" i="11"/>
  <c r="X117" i="11"/>
  <c r="V117" i="11"/>
  <c r="N117" i="11"/>
  <c r="L117" i="11"/>
  <c r="M117" i="11" s="1"/>
  <c r="E117" i="11"/>
  <c r="AR116" i="11"/>
  <c r="AP116" i="11"/>
  <c r="AH116" i="11"/>
  <c r="AF116" i="11"/>
  <c r="X116" i="11"/>
  <c r="V116" i="11"/>
  <c r="N116" i="11"/>
  <c r="L116" i="11"/>
  <c r="E116" i="11"/>
  <c r="AR115" i="11"/>
  <c r="AP115" i="11"/>
  <c r="AH115" i="11"/>
  <c r="AF115" i="11"/>
  <c r="X115" i="11"/>
  <c r="V115" i="11"/>
  <c r="N115" i="11"/>
  <c r="L115" i="11"/>
  <c r="E115" i="11"/>
  <c r="AP114" i="11"/>
  <c r="AQ114" i="11" s="1"/>
  <c r="AF114" i="11"/>
  <c r="AG114" i="11" s="1"/>
  <c r="V114" i="11"/>
  <c r="L114" i="11"/>
  <c r="M114" i="11" s="1"/>
  <c r="AO113" i="11"/>
  <c r="AN113" i="11"/>
  <c r="AM113" i="11"/>
  <c r="AL113" i="11"/>
  <c r="AK113" i="11"/>
  <c r="AJ113" i="11"/>
  <c r="AE113" i="11"/>
  <c r="AD113" i="11"/>
  <c r="AC113" i="11"/>
  <c r="AB113" i="11"/>
  <c r="AA113" i="11"/>
  <c r="Z113" i="11"/>
  <c r="U113" i="11"/>
  <c r="T113" i="11"/>
  <c r="S113" i="11"/>
  <c r="R113" i="11"/>
  <c r="Q113" i="11"/>
  <c r="P113" i="11"/>
  <c r="K113" i="11"/>
  <c r="J113" i="11"/>
  <c r="I113" i="11"/>
  <c r="H113" i="11"/>
  <c r="G113" i="11"/>
  <c r="F113" i="11"/>
  <c r="D113" i="11"/>
  <c r="C113" i="11"/>
  <c r="AR112" i="11"/>
  <c r="AP112" i="11"/>
  <c r="AH112" i="11"/>
  <c r="AF112" i="11"/>
  <c r="X112" i="11"/>
  <c r="V112" i="11"/>
  <c r="N112" i="11"/>
  <c r="L112" i="11"/>
  <c r="E112" i="11"/>
  <c r="AR111" i="11"/>
  <c r="AP111" i="11"/>
  <c r="AH111" i="11"/>
  <c r="AF111" i="11"/>
  <c r="X111" i="11"/>
  <c r="V111" i="11"/>
  <c r="N111" i="11"/>
  <c r="L111" i="11"/>
  <c r="E111" i="11"/>
  <c r="AR110" i="11"/>
  <c r="AP110" i="11"/>
  <c r="AH110" i="11"/>
  <c r="AF110" i="11"/>
  <c r="X110" i="11"/>
  <c r="V110" i="11"/>
  <c r="N110" i="11"/>
  <c r="L110" i="11"/>
  <c r="E110" i="11"/>
  <c r="AR109" i="11"/>
  <c r="AP109" i="11"/>
  <c r="AH109" i="11"/>
  <c r="AF109" i="11"/>
  <c r="X109" i="11"/>
  <c r="V109" i="11"/>
  <c r="N109" i="11"/>
  <c r="L109" i="11"/>
  <c r="M109" i="11" s="1"/>
  <c r="E109" i="11"/>
  <c r="AR108" i="11"/>
  <c r="AP108" i="11"/>
  <c r="AH108" i="11"/>
  <c r="AF108" i="11"/>
  <c r="X108" i="11"/>
  <c r="V108" i="11"/>
  <c r="N108" i="11"/>
  <c r="L108" i="11"/>
  <c r="E108" i="11"/>
  <c r="AR107" i="11"/>
  <c r="AP107" i="11"/>
  <c r="AH107" i="11"/>
  <c r="AF107" i="11"/>
  <c r="X107" i="11"/>
  <c r="V107" i="11"/>
  <c r="N107" i="11"/>
  <c r="L107" i="11"/>
  <c r="E107" i="11"/>
  <c r="AR106" i="11"/>
  <c r="AP106" i="11"/>
  <c r="AH106" i="11"/>
  <c r="AF106" i="11"/>
  <c r="X106" i="11"/>
  <c r="V106" i="11"/>
  <c r="N106" i="11"/>
  <c r="L106" i="11"/>
  <c r="E106" i="11"/>
  <c r="AR105" i="11"/>
  <c r="AP105" i="11"/>
  <c r="AH105" i="11"/>
  <c r="AF105" i="11"/>
  <c r="X105" i="11"/>
  <c r="V105" i="11"/>
  <c r="N105" i="11"/>
  <c r="L105" i="11"/>
  <c r="E105" i="11"/>
  <c r="AR104" i="11"/>
  <c r="AP104" i="11"/>
  <c r="AH104" i="11"/>
  <c r="AF104" i="11"/>
  <c r="X104" i="11"/>
  <c r="V104" i="11"/>
  <c r="N104" i="11"/>
  <c r="L104" i="11"/>
  <c r="E104" i="11"/>
  <c r="AR103" i="11"/>
  <c r="AP103" i="11"/>
  <c r="AH103" i="11"/>
  <c r="AF103" i="11"/>
  <c r="X103" i="11"/>
  <c r="V103" i="11"/>
  <c r="N103" i="11"/>
  <c r="L103" i="11"/>
  <c r="E103" i="11"/>
  <c r="AR102" i="11"/>
  <c r="AP102" i="11"/>
  <c r="AH102" i="11"/>
  <c r="AF102" i="11"/>
  <c r="X102" i="11"/>
  <c r="V102" i="11"/>
  <c r="N102" i="11"/>
  <c r="L102" i="11"/>
  <c r="E102" i="11"/>
  <c r="AR101" i="11"/>
  <c r="AP101" i="11"/>
  <c r="AH101" i="11"/>
  <c r="AF101" i="11"/>
  <c r="X101" i="11"/>
  <c r="V101" i="11"/>
  <c r="N101" i="11"/>
  <c r="L101" i="11"/>
  <c r="M101" i="11" s="1"/>
  <c r="E101" i="11"/>
  <c r="AR100" i="11"/>
  <c r="AP100" i="11"/>
  <c r="AH100" i="11"/>
  <c r="AF100" i="11"/>
  <c r="X100" i="11"/>
  <c r="V100" i="11"/>
  <c r="N100" i="11"/>
  <c r="L100" i="11"/>
  <c r="E100" i="11"/>
  <c r="AR96" i="11"/>
  <c r="AP96" i="11"/>
  <c r="AH96" i="11"/>
  <c r="AF96" i="11"/>
  <c r="X96" i="11"/>
  <c r="V96" i="11"/>
  <c r="N96" i="11"/>
  <c r="L96" i="11"/>
  <c r="E96" i="11"/>
  <c r="AR95" i="11"/>
  <c r="AP95" i="11"/>
  <c r="AH95" i="11"/>
  <c r="AF95" i="11"/>
  <c r="X95" i="11"/>
  <c r="V95" i="11"/>
  <c r="N95" i="11"/>
  <c r="L95" i="11"/>
  <c r="E95" i="11"/>
  <c r="AR94" i="11"/>
  <c r="AP94" i="11"/>
  <c r="AH94" i="11"/>
  <c r="AF94" i="11"/>
  <c r="X94" i="11"/>
  <c r="V94" i="11"/>
  <c r="N94" i="11"/>
  <c r="L94" i="11"/>
  <c r="E94" i="11"/>
  <c r="AR93" i="11"/>
  <c r="AP93" i="11"/>
  <c r="AH93" i="11"/>
  <c r="AF93" i="11"/>
  <c r="X93" i="11"/>
  <c r="V93" i="11"/>
  <c r="N93" i="11"/>
  <c r="L93" i="11"/>
  <c r="E93" i="11"/>
  <c r="AR92" i="11"/>
  <c r="AP92" i="11"/>
  <c r="AH92" i="11"/>
  <c r="AF92" i="11"/>
  <c r="X92" i="11"/>
  <c r="V92" i="11"/>
  <c r="N92" i="11"/>
  <c r="L92" i="11"/>
  <c r="E92" i="11"/>
  <c r="AR91" i="11"/>
  <c r="AP91" i="11"/>
  <c r="AH91" i="11"/>
  <c r="AF91" i="11"/>
  <c r="X91" i="11"/>
  <c r="V91" i="11"/>
  <c r="N91" i="11"/>
  <c r="L91" i="11"/>
  <c r="E91" i="11"/>
  <c r="AR90" i="11"/>
  <c r="AP90" i="11"/>
  <c r="AH90" i="11"/>
  <c r="AF90" i="11"/>
  <c r="X90" i="11"/>
  <c r="V90" i="11"/>
  <c r="N90" i="11"/>
  <c r="L90" i="11"/>
  <c r="M90" i="11" s="1"/>
  <c r="E90" i="11"/>
  <c r="AR89" i="11"/>
  <c r="AP89" i="11"/>
  <c r="AH89" i="11"/>
  <c r="AF89" i="11"/>
  <c r="X89" i="11"/>
  <c r="V89" i="11"/>
  <c r="N89" i="11"/>
  <c r="L89" i="11"/>
  <c r="E89" i="11"/>
  <c r="AR88" i="11"/>
  <c r="AP88" i="11"/>
  <c r="AH88" i="11"/>
  <c r="AF88" i="11"/>
  <c r="X88" i="11"/>
  <c r="V88" i="11"/>
  <c r="N88" i="11"/>
  <c r="L88" i="11"/>
  <c r="E88" i="11"/>
  <c r="AR87" i="11"/>
  <c r="AP87" i="11"/>
  <c r="AH87" i="11"/>
  <c r="AF87" i="11"/>
  <c r="X87" i="11"/>
  <c r="V87" i="11"/>
  <c r="N87" i="11"/>
  <c r="L87" i="11"/>
  <c r="E87" i="11"/>
  <c r="AR86" i="11"/>
  <c r="AP86" i="11"/>
  <c r="AH86" i="11"/>
  <c r="AF86" i="11"/>
  <c r="X86" i="11"/>
  <c r="V86" i="11"/>
  <c r="N86" i="11"/>
  <c r="L86" i="11"/>
  <c r="E86" i="11"/>
  <c r="AR85" i="11"/>
  <c r="AP85" i="11"/>
  <c r="AH85" i="11"/>
  <c r="AF85" i="11"/>
  <c r="X85" i="11"/>
  <c r="V85" i="11"/>
  <c r="N85" i="11"/>
  <c r="L85" i="11"/>
  <c r="E85" i="11"/>
  <c r="AR84" i="11"/>
  <c r="AP84" i="11"/>
  <c r="AH84" i="11"/>
  <c r="AF84" i="11"/>
  <c r="X84" i="11"/>
  <c r="V84" i="11"/>
  <c r="N84" i="11"/>
  <c r="L84" i="11"/>
  <c r="E84" i="11"/>
  <c r="AR82" i="11"/>
  <c r="AP82" i="11"/>
  <c r="AH82" i="11"/>
  <c r="AF82" i="11"/>
  <c r="X82" i="11"/>
  <c r="V82" i="11"/>
  <c r="N82" i="11"/>
  <c r="L82" i="11"/>
  <c r="E82" i="11"/>
  <c r="AR80" i="11"/>
  <c r="AP80" i="11"/>
  <c r="AH80" i="11"/>
  <c r="AF80" i="11"/>
  <c r="X80" i="11"/>
  <c r="V80" i="11"/>
  <c r="N80" i="11"/>
  <c r="L80" i="11"/>
  <c r="E80" i="11"/>
  <c r="AR79" i="11"/>
  <c r="AP79" i="11"/>
  <c r="AH79" i="11"/>
  <c r="AF79" i="11"/>
  <c r="X79" i="11"/>
  <c r="V79" i="11"/>
  <c r="N79" i="11"/>
  <c r="L79" i="11"/>
  <c r="E79" i="11"/>
  <c r="AR78" i="11"/>
  <c r="AP78" i="11"/>
  <c r="AH78" i="11"/>
  <c r="AF78" i="11"/>
  <c r="X78" i="11"/>
  <c r="V78" i="11"/>
  <c r="N78" i="11"/>
  <c r="L78" i="11"/>
  <c r="E78" i="11"/>
  <c r="AR77" i="11"/>
  <c r="AP77" i="11"/>
  <c r="AH77" i="11"/>
  <c r="AF77" i="11"/>
  <c r="X77" i="11"/>
  <c r="Y77" i="11" s="1"/>
  <c r="V77" i="11"/>
  <c r="N77" i="11"/>
  <c r="L77" i="11"/>
  <c r="E77" i="11"/>
  <c r="AR76" i="11"/>
  <c r="AP76" i="11"/>
  <c r="AH76" i="11"/>
  <c r="AF76" i="11"/>
  <c r="X76" i="11"/>
  <c r="V76" i="11"/>
  <c r="N76" i="11"/>
  <c r="L76" i="11"/>
  <c r="E76" i="11"/>
  <c r="AR75" i="11"/>
  <c r="AP75" i="11"/>
  <c r="AH75" i="11"/>
  <c r="AI75" i="11" s="1"/>
  <c r="AF75" i="11"/>
  <c r="X75" i="11"/>
  <c r="V75" i="11"/>
  <c r="N75" i="11"/>
  <c r="L75" i="11"/>
  <c r="E75" i="11"/>
  <c r="AR74" i="11"/>
  <c r="AP74" i="11"/>
  <c r="AH74" i="11"/>
  <c r="AF74" i="11"/>
  <c r="X74" i="11"/>
  <c r="V74" i="11"/>
  <c r="N74" i="11"/>
  <c r="L74" i="11"/>
  <c r="E74" i="11"/>
  <c r="AR73" i="11"/>
  <c r="AS73" i="11" s="1"/>
  <c r="AP73" i="11"/>
  <c r="AH73" i="11"/>
  <c r="AF73" i="11"/>
  <c r="X73" i="11"/>
  <c r="V73" i="11"/>
  <c r="N73" i="11"/>
  <c r="L73" i="11"/>
  <c r="E73" i="11"/>
  <c r="AR72" i="11"/>
  <c r="AP72" i="11"/>
  <c r="AH72" i="11"/>
  <c r="AF72" i="11"/>
  <c r="X72" i="11"/>
  <c r="V72" i="11"/>
  <c r="N72" i="11"/>
  <c r="L72" i="11"/>
  <c r="M72" i="11" s="1"/>
  <c r="E72" i="11"/>
  <c r="AR71" i="11"/>
  <c r="AP71" i="11"/>
  <c r="AH71" i="11"/>
  <c r="AF71" i="11"/>
  <c r="X71" i="11"/>
  <c r="V71" i="11"/>
  <c r="N71" i="11"/>
  <c r="O71" i="11" s="1"/>
  <c r="L71" i="11"/>
  <c r="E71" i="11"/>
  <c r="AR70" i="11"/>
  <c r="AP70" i="11"/>
  <c r="AH70" i="11"/>
  <c r="AF70" i="11"/>
  <c r="X70" i="11"/>
  <c r="V70" i="11"/>
  <c r="N70" i="11"/>
  <c r="L70" i="11"/>
  <c r="E70" i="11"/>
  <c r="AR69" i="11"/>
  <c r="AP69" i="11"/>
  <c r="AH69" i="11"/>
  <c r="AF69" i="11"/>
  <c r="X69" i="11"/>
  <c r="Y69" i="11" s="1"/>
  <c r="V69" i="11"/>
  <c r="N69" i="11"/>
  <c r="L69" i="11"/>
  <c r="E69" i="11"/>
  <c r="AR68" i="11"/>
  <c r="AP68" i="11"/>
  <c r="AH68" i="11"/>
  <c r="AF68" i="11"/>
  <c r="X68" i="11"/>
  <c r="V68" i="11"/>
  <c r="N68" i="11"/>
  <c r="L68" i="11"/>
  <c r="E68" i="11"/>
  <c r="AR67" i="11"/>
  <c r="AP67" i="11"/>
  <c r="AH67" i="11"/>
  <c r="AI67" i="11" s="1"/>
  <c r="AF67" i="11"/>
  <c r="X67" i="11"/>
  <c r="V67" i="11"/>
  <c r="N67" i="11"/>
  <c r="L67" i="11"/>
  <c r="E67" i="11"/>
  <c r="AR66" i="11"/>
  <c r="AP66" i="11"/>
  <c r="AH66" i="11"/>
  <c r="AF66" i="11"/>
  <c r="X66" i="11"/>
  <c r="V66" i="11"/>
  <c r="N66" i="11"/>
  <c r="L66" i="11"/>
  <c r="E66" i="11"/>
  <c r="AR65" i="11"/>
  <c r="AS65" i="11" s="1"/>
  <c r="AP65" i="11"/>
  <c r="AH65" i="11"/>
  <c r="AF65" i="11"/>
  <c r="X65" i="11"/>
  <c r="V65" i="11"/>
  <c r="N65" i="11"/>
  <c r="L65" i="11"/>
  <c r="E65" i="11"/>
  <c r="AR64" i="11"/>
  <c r="AP64" i="11"/>
  <c r="AH64" i="11"/>
  <c r="AF64" i="11"/>
  <c r="X64" i="11"/>
  <c r="V64" i="11"/>
  <c r="N64" i="11"/>
  <c r="L64" i="11"/>
  <c r="M64" i="11" s="1"/>
  <c r="E64" i="11"/>
  <c r="AR63" i="11"/>
  <c r="AP63" i="11"/>
  <c r="AH63" i="11"/>
  <c r="AF63" i="11"/>
  <c r="X63" i="11"/>
  <c r="V63" i="11"/>
  <c r="N63" i="11"/>
  <c r="O63" i="11" s="1"/>
  <c r="L63" i="11"/>
  <c r="E63" i="11"/>
  <c r="AR62" i="11"/>
  <c r="AP62" i="11"/>
  <c r="AH62" i="11"/>
  <c r="AF62" i="11"/>
  <c r="X62" i="11"/>
  <c r="V62" i="11"/>
  <c r="N62" i="11"/>
  <c r="L62" i="11"/>
  <c r="E62" i="11"/>
  <c r="AR61" i="11"/>
  <c r="AP61" i="11"/>
  <c r="AH61" i="11"/>
  <c r="AF61" i="11"/>
  <c r="X61" i="11"/>
  <c r="V61" i="11"/>
  <c r="N61" i="11"/>
  <c r="L61" i="11"/>
  <c r="E61" i="11"/>
  <c r="AR60" i="11"/>
  <c r="AP60" i="11"/>
  <c r="AH60" i="11"/>
  <c r="AF60" i="11"/>
  <c r="X60" i="11"/>
  <c r="V60" i="11"/>
  <c r="N60" i="11"/>
  <c r="L60" i="11"/>
  <c r="E60" i="11"/>
  <c r="AR59" i="11"/>
  <c r="AP59" i="11"/>
  <c r="AH59" i="11"/>
  <c r="AF59" i="11"/>
  <c r="X59" i="11"/>
  <c r="V59" i="11"/>
  <c r="N59" i="11"/>
  <c r="L59" i="11"/>
  <c r="E59" i="11"/>
  <c r="AR58" i="11"/>
  <c r="AP58" i="11"/>
  <c r="AH58" i="11"/>
  <c r="AF58" i="11"/>
  <c r="X58" i="11"/>
  <c r="V58" i="11"/>
  <c r="N58" i="11"/>
  <c r="L58" i="11"/>
  <c r="E58" i="11"/>
  <c r="AR57" i="11"/>
  <c r="AP57" i="11"/>
  <c r="AH57" i="11"/>
  <c r="AF57" i="11"/>
  <c r="X57" i="11"/>
  <c r="V57" i="11"/>
  <c r="N57" i="11"/>
  <c r="L57" i="11"/>
  <c r="E57" i="11"/>
  <c r="AR56" i="11"/>
  <c r="AP56" i="11"/>
  <c r="AH56" i="11"/>
  <c r="AF56" i="11"/>
  <c r="X56" i="11"/>
  <c r="V56" i="11"/>
  <c r="N56" i="11"/>
  <c r="L56" i="11"/>
  <c r="E56" i="11"/>
  <c r="AR55" i="11"/>
  <c r="AP55" i="11"/>
  <c r="AH55" i="11"/>
  <c r="AF55" i="11"/>
  <c r="X55" i="11"/>
  <c r="V55" i="11"/>
  <c r="N55" i="11"/>
  <c r="L55" i="11"/>
  <c r="E55" i="11"/>
  <c r="AR54" i="11"/>
  <c r="AP54" i="11"/>
  <c r="AH54" i="11"/>
  <c r="AF54" i="11"/>
  <c r="X54" i="11"/>
  <c r="V54" i="11"/>
  <c r="N54" i="11"/>
  <c r="L54" i="11"/>
  <c r="E54" i="11"/>
  <c r="AR53" i="11"/>
  <c r="AP53" i="11"/>
  <c r="AH53" i="11"/>
  <c r="AF53" i="11"/>
  <c r="X53" i="11"/>
  <c r="Y53" i="11" s="1"/>
  <c r="V53" i="11"/>
  <c r="N53" i="11"/>
  <c r="L53" i="11"/>
  <c r="E53" i="11"/>
  <c r="AR52" i="11"/>
  <c r="AP52" i="11"/>
  <c r="AH52" i="11"/>
  <c r="AF52" i="11"/>
  <c r="X52" i="11"/>
  <c r="V52" i="11"/>
  <c r="N52" i="11"/>
  <c r="L52" i="11"/>
  <c r="E52" i="11"/>
  <c r="AR51" i="11"/>
  <c r="AP51" i="11"/>
  <c r="AH51" i="11"/>
  <c r="AF51" i="11"/>
  <c r="X51" i="11"/>
  <c r="V51" i="11"/>
  <c r="N51" i="11"/>
  <c r="L51" i="11"/>
  <c r="E51" i="11"/>
  <c r="AR50" i="11"/>
  <c r="AP50" i="11"/>
  <c r="AH50" i="11"/>
  <c r="AF50" i="11"/>
  <c r="X50" i="11"/>
  <c r="V50" i="11"/>
  <c r="N50" i="11"/>
  <c r="L50" i="11"/>
  <c r="E50" i="11"/>
  <c r="AR49" i="11"/>
  <c r="AP49" i="11"/>
  <c r="AH49" i="11"/>
  <c r="AF49" i="11"/>
  <c r="X49" i="11"/>
  <c r="V49" i="11"/>
  <c r="N49" i="11"/>
  <c r="L49" i="11"/>
  <c r="E49" i="11"/>
  <c r="AR48" i="11"/>
  <c r="AP48" i="11"/>
  <c r="AH48" i="11"/>
  <c r="AF48" i="11"/>
  <c r="X48" i="11"/>
  <c r="V48" i="11"/>
  <c r="N48" i="11"/>
  <c r="L48" i="11"/>
  <c r="E48" i="11"/>
  <c r="AO47" i="11"/>
  <c r="AN47" i="11"/>
  <c r="AM47" i="11"/>
  <c r="AL47" i="11"/>
  <c r="AK47" i="11"/>
  <c r="AJ47" i="11"/>
  <c r="AE47" i="11"/>
  <c r="AD47" i="11"/>
  <c r="AC47" i="11"/>
  <c r="AB47" i="11"/>
  <c r="AA47" i="11"/>
  <c r="Z47" i="11"/>
  <c r="U47" i="11"/>
  <c r="T47" i="11"/>
  <c r="S47" i="11"/>
  <c r="R47" i="11"/>
  <c r="Q47" i="11"/>
  <c r="P47" i="11"/>
  <c r="K47" i="11"/>
  <c r="J47" i="11"/>
  <c r="I47" i="11"/>
  <c r="H47" i="11"/>
  <c r="G47" i="11"/>
  <c r="F47" i="11"/>
  <c r="D47" i="11"/>
  <c r="C47" i="11"/>
  <c r="AR46" i="11"/>
  <c r="AP46" i="11"/>
  <c r="AH46" i="11"/>
  <c r="AF46" i="11"/>
  <c r="X46" i="11"/>
  <c r="V46" i="11"/>
  <c r="N46" i="11"/>
  <c r="L46" i="11"/>
  <c r="E46" i="11"/>
  <c r="AR45" i="11"/>
  <c r="AP45" i="11"/>
  <c r="AH45" i="11"/>
  <c r="AF45" i="11"/>
  <c r="X45" i="11"/>
  <c r="V45" i="11"/>
  <c r="N45" i="11"/>
  <c r="L45" i="11"/>
  <c r="E45" i="11"/>
  <c r="AR44" i="11"/>
  <c r="AP44" i="11"/>
  <c r="AH44" i="11"/>
  <c r="AF44" i="11"/>
  <c r="X44" i="11"/>
  <c r="V44" i="11"/>
  <c r="N44" i="11"/>
  <c r="L44" i="11"/>
  <c r="E44" i="11"/>
  <c r="AR43" i="11"/>
  <c r="AP43" i="11"/>
  <c r="AH43" i="11"/>
  <c r="AF43" i="11"/>
  <c r="X43" i="11"/>
  <c r="V43" i="11"/>
  <c r="N43" i="11"/>
  <c r="L43" i="11"/>
  <c r="E43" i="11"/>
  <c r="AR42" i="11"/>
  <c r="AS42" i="11" s="1"/>
  <c r="AP42" i="11"/>
  <c r="AH42" i="11"/>
  <c r="AF42" i="11"/>
  <c r="X42" i="11"/>
  <c r="V42" i="11"/>
  <c r="N42" i="11"/>
  <c r="L42" i="11"/>
  <c r="E42" i="11"/>
  <c r="AQ42" i="11" s="1"/>
  <c r="AR41" i="11"/>
  <c r="AP41" i="11"/>
  <c r="AH41" i="11"/>
  <c r="AF41" i="11"/>
  <c r="X41" i="11"/>
  <c r="V41" i="11"/>
  <c r="N41" i="11"/>
  <c r="L41" i="11"/>
  <c r="E41" i="11"/>
  <c r="AR40" i="11"/>
  <c r="AP40" i="11"/>
  <c r="AH40" i="11"/>
  <c r="AF40" i="11"/>
  <c r="X40" i="11"/>
  <c r="V40" i="11"/>
  <c r="N40" i="11"/>
  <c r="L40" i="11"/>
  <c r="E40" i="11"/>
  <c r="AR39" i="11"/>
  <c r="AP39" i="11"/>
  <c r="AH39" i="11"/>
  <c r="AF39" i="11"/>
  <c r="X39" i="11"/>
  <c r="V39" i="11"/>
  <c r="N39" i="11"/>
  <c r="L39" i="11"/>
  <c r="E39" i="11"/>
  <c r="AR38" i="11"/>
  <c r="AP38" i="11"/>
  <c r="AH38" i="11"/>
  <c r="AF38" i="11"/>
  <c r="X38" i="11"/>
  <c r="V38" i="11"/>
  <c r="N38" i="11"/>
  <c r="L38" i="11"/>
  <c r="E38" i="11"/>
  <c r="AR37" i="11"/>
  <c r="AP37" i="11"/>
  <c r="AH37" i="11"/>
  <c r="AF37" i="11"/>
  <c r="X37" i="11"/>
  <c r="V37" i="11"/>
  <c r="N37" i="11"/>
  <c r="L37" i="11"/>
  <c r="E37" i="11"/>
  <c r="AR36" i="11"/>
  <c r="AP36" i="11"/>
  <c r="AH36" i="11"/>
  <c r="AI36" i="11" s="1"/>
  <c r="AF36" i="11"/>
  <c r="X36" i="11"/>
  <c r="V36" i="11"/>
  <c r="N36" i="11"/>
  <c r="L36" i="11"/>
  <c r="E36" i="11"/>
  <c r="AR35" i="11"/>
  <c r="AP35" i="11"/>
  <c r="AH35" i="11"/>
  <c r="AF35" i="11"/>
  <c r="X35" i="11"/>
  <c r="V35" i="11"/>
  <c r="N35" i="11"/>
  <c r="L35" i="11"/>
  <c r="E35" i="11"/>
  <c r="AR34" i="11"/>
  <c r="AP34" i="11"/>
  <c r="AH34" i="11"/>
  <c r="AF34" i="11"/>
  <c r="X34" i="11"/>
  <c r="V34" i="11"/>
  <c r="N34" i="11"/>
  <c r="L34" i="11"/>
  <c r="E34" i="11"/>
  <c r="AR33" i="11"/>
  <c r="AP33" i="11"/>
  <c r="AH33" i="11"/>
  <c r="AF33" i="11"/>
  <c r="X33" i="11"/>
  <c r="V33" i="11"/>
  <c r="N33" i="11"/>
  <c r="L33" i="11"/>
  <c r="E33" i="11"/>
  <c r="AR28" i="11"/>
  <c r="AP28" i="11"/>
  <c r="AH28" i="11"/>
  <c r="AF28" i="11"/>
  <c r="X28" i="11"/>
  <c r="V28" i="11"/>
  <c r="N28" i="11"/>
  <c r="L28" i="11"/>
  <c r="E28" i="11"/>
  <c r="AR27" i="11"/>
  <c r="AP27" i="11"/>
  <c r="AH27" i="11"/>
  <c r="AF27" i="11"/>
  <c r="X27" i="11"/>
  <c r="V27" i="11"/>
  <c r="N27" i="11"/>
  <c r="L27" i="11"/>
  <c r="E27" i="11"/>
  <c r="AR26" i="11"/>
  <c r="AP26" i="11"/>
  <c r="AH26" i="11"/>
  <c r="AF26" i="11"/>
  <c r="X26" i="11"/>
  <c r="V26" i="11"/>
  <c r="N26" i="11"/>
  <c r="L26" i="11"/>
  <c r="E26" i="11"/>
  <c r="AR25" i="11"/>
  <c r="AP25" i="11"/>
  <c r="AH25" i="11"/>
  <c r="AF25" i="11"/>
  <c r="X25" i="11"/>
  <c r="V25" i="11"/>
  <c r="N25" i="11"/>
  <c r="L25" i="11"/>
  <c r="E25" i="11"/>
  <c r="K147" i="11"/>
  <c r="AR146" i="10"/>
  <c r="AP146" i="10"/>
  <c r="AH146" i="10"/>
  <c r="AI146" i="10" s="1"/>
  <c r="AF146" i="10"/>
  <c r="X146" i="10"/>
  <c r="V146" i="10"/>
  <c r="N146" i="10"/>
  <c r="L146" i="10"/>
  <c r="E146" i="10"/>
  <c r="AR145" i="10"/>
  <c r="AP145" i="10"/>
  <c r="AH145" i="10"/>
  <c r="AI145" i="10" s="1"/>
  <c r="AF145" i="10"/>
  <c r="X145" i="10"/>
  <c r="V145" i="10"/>
  <c r="N145" i="10"/>
  <c r="L145" i="10"/>
  <c r="E145" i="10"/>
  <c r="AR144" i="10"/>
  <c r="AP144" i="10"/>
  <c r="AH144" i="10"/>
  <c r="AI144" i="10" s="1"/>
  <c r="AF144" i="10"/>
  <c r="X144" i="10"/>
  <c r="X143" i="10" s="1"/>
  <c r="V144" i="10"/>
  <c r="V143" i="10" s="1"/>
  <c r="Y143" i="10" s="1"/>
  <c r="N144" i="10"/>
  <c r="L144" i="10"/>
  <c r="E144" i="10"/>
  <c r="AQ144" i="10" s="1"/>
  <c r="AO143" i="10"/>
  <c r="AN143" i="10"/>
  <c r="AM143" i="10"/>
  <c r="AL143" i="10"/>
  <c r="AK143" i="10"/>
  <c r="AJ143" i="10"/>
  <c r="AH143" i="10"/>
  <c r="AF143" i="10"/>
  <c r="AE143" i="10"/>
  <c r="AD143" i="10"/>
  <c r="AC143" i="10"/>
  <c r="AB143" i="10"/>
  <c r="AA143" i="10"/>
  <c r="Z143" i="10"/>
  <c r="U143" i="10"/>
  <c r="T143" i="10"/>
  <c r="S143" i="10"/>
  <c r="R143" i="10"/>
  <c r="Q143" i="10"/>
  <c r="P143" i="10"/>
  <c r="K143" i="10"/>
  <c r="J143" i="10"/>
  <c r="I143" i="10"/>
  <c r="H143" i="10"/>
  <c r="G143" i="10"/>
  <c r="F143" i="10"/>
  <c r="D143" i="10"/>
  <c r="C143" i="10"/>
  <c r="AR138" i="10"/>
  <c r="AP138" i="10"/>
  <c r="AH138" i="10"/>
  <c r="AF138" i="10"/>
  <c r="X138" i="10"/>
  <c r="V138" i="10"/>
  <c r="N138" i="10"/>
  <c r="L138" i="10"/>
  <c r="E138" i="10"/>
  <c r="AR137" i="10"/>
  <c r="AP137" i="10"/>
  <c r="AH137" i="10"/>
  <c r="AF137" i="10"/>
  <c r="X137" i="10"/>
  <c r="V137" i="10"/>
  <c r="N137" i="10"/>
  <c r="L137" i="10"/>
  <c r="E137" i="10"/>
  <c r="AR136" i="10"/>
  <c r="AP136" i="10"/>
  <c r="AP135" i="10" s="1"/>
  <c r="AH136" i="10"/>
  <c r="AF136" i="10"/>
  <c r="X136" i="10"/>
  <c r="V136" i="10"/>
  <c r="N136" i="10"/>
  <c r="L136" i="10"/>
  <c r="E136" i="10"/>
  <c r="AR134" i="10"/>
  <c r="AP134" i="10"/>
  <c r="AH134" i="10"/>
  <c r="AF134" i="10"/>
  <c r="X134" i="10"/>
  <c r="V134" i="10"/>
  <c r="N134" i="10"/>
  <c r="L134" i="10"/>
  <c r="E134" i="10"/>
  <c r="AR133" i="10"/>
  <c r="AP133" i="10"/>
  <c r="AH133" i="10"/>
  <c r="AF133" i="10"/>
  <c r="X133" i="10"/>
  <c r="V133" i="10"/>
  <c r="N133" i="10"/>
  <c r="L133" i="10"/>
  <c r="E133" i="10"/>
  <c r="AR132" i="10"/>
  <c r="AR131" i="10" s="1"/>
  <c r="AP132" i="10"/>
  <c r="AH132" i="10"/>
  <c r="AF132" i="10"/>
  <c r="X132" i="10"/>
  <c r="Y132" i="10" s="1"/>
  <c r="V132" i="10"/>
  <c r="N132" i="10"/>
  <c r="L132" i="10"/>
  <c r="L131" i="10" s="1"/>
  <c r="E132" i="10"/>
  <c r="AO131" i="10"/>
  <c r="AN131" i="10"/>
  <c r="AM131" i="10"/>
  <c r="AL131" i="10"/>
  <c r="AK131" i="10"/>
  <c r="AJ131" i="10"/>
  <c r="AE131" i="10"/>
  <c r="AD131" i="10"/>
  <c r="AC131" i="10"/>
  <c r="AB131" i="10"/>
  <c r="AA131" i="10"/>
  <c r="Z131" i="10"/>
  <c r="U131" i="10"/>
  <c r="T131" i="10"/>
  <c r="S131" i="10"/>
  <c r="R131" i="10"/>
  <c r="Q131" i="10"/>
  <c r="P131" i="10"/>
  <c r="N131" i="10"/>
  <c r="K131" i="10"/>
  <c r="J131" i="10"/>
  <c r="I131" i="10"/>
  <c r="H131" i="10"/>
  <c r="G131" i="10"/>
  <c r="F131" i="10"/>
  <c r="D131" i="10"/>
  <c r="C131" i="10"/>
  <c r="AN129" i="10"/>
  <c r="AL129" i="10"/>
  <c r="AJ129" i="10"/>
  <c r="AD129" i="10"/>
  <c r="AB129" i="10"/>
  <c r="Z129" i="10"/>
  <c r="T129" i="10"/>
  <c r="R129" i="10"/>
  <c r="P129" i="10"/>
  <c r="J129" i="10"/>
  <c r="H129" i="10"/>
  <c r="F129" i="10"/>
  <c r="E129" i="10"/>
  <c r="D129" i="10"/>
  <c r="C129" i="10"/>
  <c r="AR128" i="10"/>
  <c r="AP128" i="10"/>
  <c r="AH128" i="10"/>
  <c r="AF128" i="10"/>
  <c r="X128" i="10"/>
  <c r="V128" i="10"/>
  <c r="N128" i="10"/>
  <c r="L128" i="10"/>
  <c r="E128" i="10"/>
  <c r="AR127" i="10"/>
  <c r="AP127" i="10"/>
  <c r="AH127" i="10"/>
  <c r="AF127" i="10"/>
  <c r="X127" i="10"/>
  <c r="V127" i="10"/>
  <c r="N127" i="10"/>
  <c r="L127" i="10"/>
  <c r="E127" i="10"/>
  <c r="AR126" i="10"/>
  <c r="AP126" i="10"/>
  <c r="AH126" i="10"/>
  <c r="AF126" i="10"/>
  <c r="X126" i="10"/>
  <c r="V126" i="10"/>
  <c r="N126" i="10"/>
  <c r="L126" i="10"/>
  <c r="E126" i="10"/>
  <c r="AR125" i="10"/>
  <c r="AP125" i="10"/>
  <c r="AH125" i="10"/>
  <c r="AF125" i="10"/>
  <c r="X125" i="10"/>
  <c r="V125" i="10"/>
  <c r="N125" i="10"/>
  <c r="L125" i="10"/>
  <c r="E125" i="10"/>
  <c r="AR124" i="10"/>
  <c r="AP124" i="10"/>
  <c r="AH124" i="10"/>
  <c r="AF124" i="10"/>
  <c r="X124" i="10"/>
  <c r="V124" i="10"/>
  <c r="N124" i="10"/>
  <c r="L124" i="10"/>
  <c r="E124" i="10"/>
  <c r="AR123" i="10"/>
  <c r="AP123" i="10"/>
  <c r="AH123" i="10"/>
  <c r="AF123" i="10"/>
  <c r="X123" i="10"/>
  <c r="V123" i="10"/>
  <c r="N123" i="10"/>
  <c r="L123" i="10"/>
  <c r="E123" i="10"/>
  <c r="AR122" i="10"/>
  <c r="AP122" i="10"/>
  <c r="AH122" i="10"/>
  <c r="AF122" i="10"/>
  <c r="X122" i="10"/>
  <c r="V122" i="10"/>
  <c r="N122" i="10"/>
  <c r="L122" i="10"/>
  <c r="E122" i="10"/>
  <c r="AR121" i="10"/>
  <c r="AP121" i="10"/>
  <c r="AH121" i="10"/>
  <c r="AF121" i="10"/>
  <c r="X121" i="10"/>
  <c r="V121" i="10"/>
  <c r="N121" i="10"/>
  <c r="L121" i="10"/>
  <c r="E121" i="10"/>
  <c r="AR120" i="10"/>
  <c r="AP120" i="10"/>
  <c r="AH120" i="10"/>
  <c r="AF120" i="10"/>
  <c r="X120" i="10"/>
  <c r="V120" i="10"/>
  <c r="N120" i="10"/>
  <c r="L120" i="10"/>
  <c r="E120" i="10"/>
  <c r="AR119" i="10"/>
  <c r="AP119" i="10"/>
  <c r="AH119" i="10"/>
  <c r="AF119" i="10"/>
  <c r="X119" i="10"/>
  <c r="V119" i="10"/>
  <c r="N119" i="10"/>
  <c r="L119" i="10"/>
  <c r="E119" i="10"/>
  <c r="AR118" i="10"/>
  <c r="AP118" i="10"/>
  <c r="AH118" i="10"/>
  <c r="AF118" i="10"/>
  <c r="X118" i="10"/>
  <c r="V118" i="10"/>
  <c r="N118" i="10"/>
  <c r="L118" i="10"/>
  <c r="E118" i="10"/>
  <c r="AR117" i="10"/>
  <c r="AP117" i="10"/>
  <c r="AH117" i="10"/>
  <c r="AF117" i="10"/>
  <c r="X117" i="10"/>
  <c r="V117" i="10"/>
  <c r="N117" i="10"/>
  <c r="L117" i="10"/>
  <c r="E117" i="10"/>
  <c r="AR116" i="10"/>
  <c r="AP116" i="10"/>
  <c r="AH116" i="10"/>
  <c r="AF116" i="10"/>
  <c r="X116" i="10"/>
  <c r="V116" i="10"/>
  <c r="N116" i="10"/>
  <c r="L116" i="10"/>
  <c r="E116" i="10"/>
  <c r="AR115" i="10"/>
  <c r="AP115" i="10"/>
  <c r="AH115" i="10"/>
  <c r="AF115" i="10"/>
  <c r="X115" i="10"/>
  <c r="V115" i="10"/>
  <c r="N115" i="10"/>
  <c r="L115" i="10"/>
  <c r="E115" i="10"/>
  <c r="AP114" i="10"/>
  <c r="AQ114" i="10" s="1"/>
  <c r="AF114" i="10"/>
  <c r="AG114" i="10" s="1"/>
  <c r="V114" i="10"/>
  <c r="W114" i="10" s="1"/>
  <c r="L114" i="10"/>
  <c r="M114" i="10" s="1"/>
  <c r="AO113" i="10"/>
  <c r="AN113" i="10"/>
  <c r="AM113" i="10"/>
  <c r="AL113" i="10"/>
  <c r="AK113" i="10"/>
  <c r="AJ113" i="10"/>
  <c r="AJ147" i="10" s="1"/>
  <c r="AE113" i="10"/>
  <c r="AD113" i="10"/>
  <c r="AC113" i="10"/>
  <c r="AB113" i="10"/>
  <c r="AA113" i="10"/>
  <c r="Z113" i="10"/>
  <c r="U113" i="10"/>
  <c r="T113" i="10"/>
  <c r="S113" i="10"/>
  <c r="R113" i="10"/>
  <c r="Q113" i="10"/>
  <c r="P113" i="10"/>
  <c r="K113" i="10"/>
  <c r="J113" i="10"/>
  <c r="I113" i="10"/>
  <c r="H113" i="10"/>
  <c r="G113" i="10"/>
  <c r="F113" i="10"/>
  <c r="D113" i="10"/>
  <c r="C113" i="10"/>
  <c r="AR112" i="10"/>
  <c r="AP112" i="10"/>
  <c r="AH112" i="10"/>
  <c r="AF112" i="10"/>
  <c r="X112" i="10"/>
  <c r="V112" i="10"/>
  <c r="N112" i="10"/>
  <c r="L112" i="10"/>
  <c r="E112" i="10"/>
  <c r="AR111" i="10"/>
  <c r="AP111" i="10"/>
  <c r="AH111" i="10"/>
  <c r="AF111" i="10"/>
  <c r="X111" i="10"/>
  <c r="V111" i="10"/>
  <c r="N111" i="10"/>
  <c r="L111" i="10"/>
  <c r="E111" i="10"/>
  <c r="AR110" i="10"/>
  <c r="AP110" i="10"/>
  <c r="AH110" i="10"/>
  <c r="AF110" i="10"/>
  <c r="X110" i="10"/>
  <c r="V110" i="10"/>
  <c r="N110" i="10"/>
  <c r="L110" i="10"/>
  <c r="E110" i="10"/>
  <c r="AR109" i="10"/>
  <c r="AP109" i="10"/>
  <c r="AH109" i="10"/>
  <c r="AF109" i="10"/>
  <c r="X109" i="10"/>
  <c r="V109" i="10"/>
  <c r="N109" i="10"/>
  <c r="L109" i="10"/>
  <c r="E109" i="10"/>
  <c r="AR108" i="10"/>
  <c r="AP108" i="10"/>
  <c r="AH108" i="10"/>
  <c r="AF108" i="10"/>
  <c r="X108" i="10"/>
  <c r="V108" i="10"/>
  <c r="N108" i="10"/>
  <c r="L108" i="10"/>
  <c r="E108" i="10"/>
  <c r="AR107" i="10"/>
  <c r="AP107" i="10"/>
  <c r="AH107" i="10"/>
  <c r="AF107" i="10"/>
  <c r="X107" i="10"/>
  <c r="V107" i="10"/>
  <c r="N107" i="10"/>
  <c r="L107" i="10"/>
  <c r="E107" i="10"/>
  <c r="AR106" i="10"/>
  <c r="AP106" i="10"/>
  <c r="AH106" i="10"/>
  <c r="AF106" i="10"/>
  <c r="X106" i="10"/>
  <c r="V106" i="10"/>
  <c r="N106" i="10"/>
  <c r="L106" i="10"/>
  <c r="E106" i="10"/>
  <c r="AR105" i="10"/>
  <c r="AP105" i="10"/>
  <c r="AH105" i="10"/>
  <c r="AI105" i="10" s="1"/>
  <c r="AF105" i="10"/>
  <c r="X105" i="10"/>
  <c r="V105" i="10"/>
  <c r="Y105" i="10" s="1"/>
  <c r="N105" i="10"/>
  <c r="L105" i="10"/>
  <c r="E105" i="10"/>
  <c r="AR104" i="10"/>
  <c r="AP104" i="10"/>
  <c r="AH104" i="10"/>
  <c r="AF104" i="10"/>
  <c r="X104" i="10"/>
  <c r="V104" i="10"/>
  <c r="N104" i="10"/>
  <c r="L104" i="10"/>
  <c r="E104" i="10"/>
  <c r="AR103" i="10"/>
  <c r="AS103" i="10" s="1"/>
  <c r="AP103" i="10"/>
  <c r="AH103" i="10"/>
  <c r="AF103" i="10"/>
  <c r="X103" i="10"/>
  <c r="V103" i="10"/>
  <c r="N103" i="10"/>
  <c r="L103" i="10"/>
  <c r="E103" i="10"/>
  <c r="AR102" i="10"/>
  <c r="AP102" i="10"/>
  <c r="AH102" i="10"/>
  <c r="AF102" i="10"/>
  <c r="X102" i="10"/>
  <c r="V102" i="10"/>
  <c r="N102" i="10"/>
  <c r="L102" i="10"/>
  <c r="E102" i="10"/>
  <c r="AR101" i="10"/>
  <c r="AP101" i="10"/>
  <c r="AH101" i="10"/>
  <c r="AF101" i="10"/>
  <c r="X101" i="10"/>
  <c r="V101" i="10"/>
  <c r="N101" i="10"/>
  <c r="L101" i="10"/>
  <c r="E101" i="10"/>
  <c r="AR100" i="10"/>
  <c r="AP100" i="10"/>
  <c r="AH100" i="10"/>
  <c r="AF100" i="10"/>
  <c r="X100" i="10"/>
  <c r="V100" i="10"/>
  <c r="N100" i="10"/>
  <c r="L100" i="10"/>
  <c r="E100" i="10"/>
  <c r="AR96" i="10"/>
  <c r="AP96" i="10"/>
  <c r="AH96" i="10"/>
  <c r="AF96" i="10"/>
  <c r="X96" i="10"/>
  <c r="V96" i="10"/>
  <c r="N96" i="10"/>
  <c r="L96" i="10"/>
  <c r="E96" i="10"/>
  <c r="AR95" i="10"/>
  <c r="AP95" i="10"/>
  <c r="AH95" i="10"/>
  <c r="AI95" i="10" s="1"/>
  <c r="AF95" i="10"/>
  <c r="X95" i="10"/>
  <c r="V95" i="10"/>
  <c r="Y95" i="10" s="1"/>
  <c r="N95" i="10"/>
  <c r="L95" i="10"/>
  <c r="E95" i="10"/>
  <c r="AG95" i="10" s="1"/>
  <c r="AR94" i="10"/>
  <c r="AP94" i="10"/>
  <c r="AH94" i="10"/>
  <c r="AF94" i="10"/>
  <c r="X94" i="10"/>
  <c r="V94" i="10"/>
  <c r="N94" i="10"/>
  <c r="L94" i="10"/>
  <c r="E94" i="10"/>
  <c r="AR93" i="10"/>
  <c r="AP93" i="10"/>
  <c r="AH93" i="10"/>
  <c r="AF93" i="10"/>
  <c r="X93" i="10"/>
  <c r="V93" i="10"/>
  <c r="N93" i="10"/>
  <c r="L93" i="10"/>
  <c r="E93" i="10"/>
  <c r="AR92" i="10"/>
  <c r="AP92" i="10"/>
  <c r="AH92" i="10"/>
  <c r="AF92" i="10"/>
  <c r="X92" i="10"/>
  <c r="V92" i="10"/>
  <c r="N92" i="10"/>
  <c r="L92" i="10"/>
  <c r="E92" i="10"/>
  <c r="AR91" i="10"/>
  <c r="AP91" i="10"/>
  <c r="AH91" i="10"/>
  <c r="AF91" i="10"/>
  <c r="X91" i="10"/>
  <c r="V91" i="10"/>
  <c r="N91" i="10"/>
  <c r="L91" i="10"/>
  <c r="E91" i="10"/>
  <c r="AR90" i="10"/>
  <c r="AP90" i="10"/>
  <c r="AH90" i="10"/>
  <c r="AF90" i="10"/>
  <c r="X90" i="10"/>
  <c r="V90" i="10"/>
  <c r="N90" i="10"/>
  <c r="L90" i="10"/>
  <c r="E90" i="10"/>
  <c r="AR89" i="10"/>
  <c r="AP89" i="10"/>
  <c r="AH89" i="10"/>
  <c r="AF89" i="10"/>
  <c r="X89" i="10"/>
  <c r="V89" i="10"/>
  <c r="N89" i="10"/>
  <c r="L89" i="10"/>
  <c r="E89" i="10"/>
  <c r="AR88" i="10"/>
  <c r="AP88" i="10"/>
  <c r="AH88" i="10"/>
  <c r="AF88" i="10"/>
  <c r="X88" i="10"/>
  <c r="V88" i="10"/>
  <c r="N88" i="10"/>
  <c r="L88" i="10"/>
  <c r="E88" i="10"/>
  <c r="AR87" i="10"/>
  <c r="AP87" i="10"/>
  <c r="AH87" i="10"/>
  <c r="AF87" i="10"/>
  <c r="X87" i="10"/>
  <c r="V87" i="10"/>
  <c r="N87" i="10"/>
  <c r="L87" i="10"/>
  <c r="E87" i="10"/>
  <c r="AR86" i="10"/>
  <c r="AP86" i="10"/>
  <c r="AH86" i="10"/>
  <c r="AF86" i="10"/>
  <c r="X86" i="10"/>
  <c r="V86" i="10"/>
  <c r="N86" i="10"/>
  <c r="L86" i="10"/>
  <c r="E86" i="10"/>
  <c r="AR85" i="10"/>
  <c r="AP85" i="10"/>
  <c r="AH85" i="10"/>
  <c r="AF85" i="10"/>
  <c r="X85" i="10"/>
  <c r="V85" i="10"/>
  <c r="N85" i="10"/>
  <c r="L85" i="10"/>
  <c r="E85" i="10"/>
  <c r="AR84" i="10"/>
  <c r="AP84" i="10"/>
  <c r="AH84" i="10"/>
  <c r="AF84" i="10"/>
  <c r="X84" i="10"/>
  <c r="V84" i="10"/>
  <c r="N84" i="10"/>
  <c r="L84" i="10"/>
  <c r="E84" i="10"/>
  <c r="AR82" i="10"/>
  <c r="AP82" i="10"/>
  <c r="AH82" i="10"/>
  <c r="AF82" i="10"/>
  <c r="X82" i="10"/>
  <c r="V82" i="10"/>
  <c r="N82" i="10"/>
  <c r="L82" i="10"/>
  <c r="E82" i="10"/>
  <c r="AR80" i="10"/>
  <c r="AP80" i="10"/>
  <c r="AH80" i="10"/>
  <c r="AF80" i="10"/>
  <c r="X80" i="10"/>
  <c r="V80" i="10"/>
  <c r="N80" i="10"/>
  <c r="L80" i="10"/>
  <c r="E80" i="10"/>
  <c r="AR79" i="10"/>
  <c r="AP79" i="10"/>
  <c r="AH79" i="10"/>
  <c r="AF79" i="10"/>
  <c r="X79" i="10"/>
  <c r="V79" i="10"/>
  <c r="N79" i="10"/>
  <c r="L79" i="10"/>
  <c r="E79" i="10"/>
  <c r="AR78" i="10"/>
  <c r="AP78" i="10"/>
  <c r="AH78" i="10"/>
  <c r="AF78" i="10"/>
  <c r="X78" i="10"/>
  <c r="V78" i="10"/>
  <c r="N78" i="10"/>
  <c r="L78" i="10"/>
  <c r="E78" i="10"/>
  <c r="AR77" i="10"/>
  <c r="AP77" i="10"/>
  <c r="AH77" i="10"/>
  <c r="AI77" i="10" s="1"/>
  <c r="AF77" i="10"/>
  <c r="X77" i="10"/>
  <c r="V77" i="10"/>
  <c r="N77" i="10"/>
  <c r="L77" i="10"/>
  <c r="E77" i="10"/>
  <c r="AR76" i="10"/>
  <c r="AP76" i="10"/>
  <c r="AH76" i="10"/>
  <c r="AF76" i="10"/>
  <c r="X76" i="10"/>
  <c r="V76" i="10"/>
  <c r="N76" i="10"/>
  <c r="L76" i="10"/>
  <c r="E76" i="10"/>
  <c r="AR75" i="10"/>
  <c r="AP75" i="10"/>
  <c r="AH75" i="10"/>
  <c r="AF75" i="10"/>
  <c r="X75" i="10"/>
  <c r="V75" i="10"/>
  <c r="N75" i="10"/>
  <c r="L75" i="10"/>
  <c r="E75" i="10"/>
  <c r="AQ75" i="10" s="1"/>
  <c r="AR74" i="10"/>
  <c r="AP74" i="10"/>
  <c r="AH74" i="10"/>
  <c r="AF74" i="10"/>
  <c r="X74" i="10"/>
  <c r="V74" i="10"/>
  <c r="N74" i="10"/>
  <c r="L74" i="10"/>
  <c r="E74" i="10"/>
  <c r="AR73" i="10"/>
  <c r="AP73" i="10"/>
  <c r="AH73" i="10"/>
  <c r="AF73" i="10"/>
  <c r="X73" i="10"/>
  <c r="V73" i="10"/>
  <c r="N73" i="10"/>
  <c r="L73" i="10"/>
  <c r="E73" i="10"/>
  <c r="AR72" i="10"/>
  <c r="AP72" i="10"/>
  <c r="AH72" i="10"/>
  <c r="AF72" i="10"/>
  <c r="X72" i="10"/>
  <c r="V72" i="10"/>
  <c r="W72" i="10" s="1"/>
  <c r="N72" i="10"/>
  <c r="L72" i="10"/>
  <c r="E72" i="10"/>
  <c r="AR71" i="10"/>
  <c r="AP71" i="10"/>
  <c r="AH71" i="10"/>
  <c r="AF71" i="10"/>
  <c r="X71" i="10"/>
  <c r="V71" i="10"/>
  <c r="N71" i="10"/>
  <c r="L71" i="10"/>
  <c r="E71" i="10"/>
  <c r="AR70" i="10"/>
  <c r="AP70" i="10"/>
  <c r="AH70" i="10"/>
  <c r="AF70" i="10"/>
  <c r="X70" i="10"/>
  <c r="V70" i="10"/>
  <c r="N70" i="10"/>
  <c r="L70" i="10"/>
  <c r="E70" i="10"/>
  <c r="AR69" i="10"/>
  <c r="AP69" i="10"/>
  <c r="AH69" i="10"/>
  <c r="AF69" i="10"/>
  <c r="X69" i="10"/>
  <c r="V69" i="10"/>
  <c r="N69" i="10"/>
  <c r="L69" i="10"/>
  <c r="E69" i="10"/>
  <c r="AR68" i="10"/>
  <c r="AP68" i="10"/>
  <c r="AH68" i="10"/>
  <c r="AF68" i="10"/>
  <c r="X68" i="10"/>
  <c r="V68" i="10"/>
  <c r="N68" i="10"/>
  <c r="L68" i="10"/>
  <c r="E68" i="10"/>
  <c r="AR67" i="10"/>
  <c r="AP67" i="10"/>
  <c r="AH67" i="10"/>
  <c r="AF67" i="10"/>
  <c r="X67" i="10"/>
  <c r="V67" i="10"/>
  <c r="N67" i="10"/>
  <c r="L67" i="10"/>
  <c r="E67" i="10"/>
  <c r="AR66" i="10"/>
  <c r="AP66" i="10"/>
  <c r="AH66" i="10"/>
  <c r="AF66" i="10"/>
  <c r="X66" i="10"/>
  <c r="V66" i="10"/>
  <c r="N66" i="10"/>
  <c r="L66" i="10"/>
  <c r="E66" i="10"/>
  <c r="AR65" i="10"/>
  <c r="AP65" i="10"/>
  <c r="AH65" i="10"/>
  <c r="AF65" i="10"/>
  <c r="X65" i="10"/>
  <c r="V65" i="10"/>
  <c r="N65" i="10"/>
  <c r="L65" i="10"/>
  <c r="E65" i="10"/>
  <c r="AR64" i="10"/>
  <c r="AP64" i="10"/>
  <c r="AH64" i="10"/>
  <c r="AF64" i="10"/>
  <c r="X64" i="10"/>
  <c r="V64" i="10"/>
  <c r="N64" i="10"/>
  <c r="L64" i="10"/>
  <c r="E64" i="10"/>
  <c r="AR63" i="10"/>
  <c r="AP63" i="10"/>
  <c r="AH63" i="10"/>
  <c r="AF63" i="10"/>
  <c r="X63" i="10"/>
  <c r="V63" i="10"/>
  <c r="N63" i="10"/>
  <c r="L63" i="10"/>
  <c r="E63" i="10"/>
  <c r="AR62" i="10"/>
  <c r="AP62" i="10"/>
  <c r="AH62" i="10"/>
  <c r="AF62" i="10"/>
  <c r="X62" i="10"/>
  <c r="V62" i="10"/>
  <c r="N62" i="10"/>
  <c r="L62" i="10"/>
  <c r="E62" i="10"/>
  <c r="AR61" i="10"/>
  <c r="AP61" i="10"/>
  <c r="AH61" i="10"/>
  <c r="AF61" i="10"/>
  <c r="X61" i="10"/>
  <c r="V61" i="10"/>
  <c r="N61" i="10"/>
  <c r="L61" i="10"/>
  <c r="E61" i="10"/>
  <c r="AR60" i="10"/>
  <c r="AP60" i="10"/>
  <c r="AH60" i="10"/>
  <c r="AF60" i="10"/>
  <c r="X60" i="10"/>
  <c r="V60" i="10"/>
  <c r="N60" i="10"/>
  <c r="L60" i="10"/>
  <c r="E60" i="10"/>
  <c r="AR59" i="10"/>
  <c r="AP59" i="10"/>
  <c r="AH59" i="10"/>
  <c r="AF59" i="10"/>
  <c r="X59" i="10"/>
  <c r="V59" i="10"/>
  <c r="N59" i="10"/>
  <c r="L59" i="10"/>
  <c r="E59" i="10"/>
  <c r="AR58" i="10"/>
  <c r="AP58" i="10"/>
  <c r="AH58" i="10"/>
  <c r="AF58" i="10"/>
  <c r="X58" i="10"/>
  <c r="V58" i="10"/>
  <c r="N58" i="10"/>
  <c r="L58" i="10"/>
  <c r="E58" i="10"/>
  <c r="AR57" i="10"/>
  <c r="AP57" i="10"/>
  <c r="AS57" i="10" s="1"/>
  <c r="AH57" i="10"/>
  <c r="AF57" i="10"/>
  <c r="X57" i="10"/>
  <c r="V57" i="10"/>
  <c r="N57" i="10"/>
  <c r="L57" i="10"/>
  <c r="E57" i="10"/>
  <c r="AR56" i="10"/>
  <c r="AP56" i="10"/>
  <c r="AH56" i="10"/>
  <c r="AF56" i="10"/>
  <c r="X56" i="10"/>
  <c r="V56" i="10"/>
  <c r="N56" i="10"/>
  <c r="L56" i="10"/>
  <c r="E56" i="10"/>
  <c r="AR55" i="10"/>
  <c r="AP55" i="10"/>
  <c r="AH55" i="10"/>
  <c r="AF55" i="10"/>
  <c r="X55" i="10"/>
  <c r="V55" i="10"/>
  <c r="N55" i="10"/>
  <c r="L55" i="10"/>
  <c r="E55" i="10"/>
  <c r="AR54" i="10"/>
  <c r="AP54" i="10"/>
  <c r="AH54" i="10"/>
  <c r="AF54" i="10"/>
  <c r="X54" i="10"/>
  <c r="V54" i="10"/>
  <c r="N54" i="10"/>
  <c r="L54" i="10"/>
  <c r="E54" i="10"/>
  <c r="AR53" i="10"/>
  <c r="AP53" i="10"/>
  <c r="AH53" i="10"/>
  <c r="AF53" i="10"/>
  <c r="X53" i="10"/>
  <c r="V53" i="10"/>
  <c r="N53" i="10"/>
  <c r="L53" i="10"/>
  <c r="E53" i="10"/>
  <c r="AR52" i="10"/>
  <c r="AP52" i="10"/>
  <c r="AH52" i="10"/>
  <c r="AF52" i="10"/>
  <c r="X52" i="10"/>
  <c r="V52" i="10"/>
  <c r="N52" i="10"/>
  <c r="L52" i="10"/>
  <c r="E52" i="10"/>
  <c r="AR51" i="10"/>
  <c r="AP51" i="10"/>
  <c r="AH51" i="10"/>
  <c r="AF51" i="10"/>
  <c r="X51" i="10"/>
  <c r="V51" i="10"/>
  <c r="N51" i="10"/>
  <c r="L51" i="10"/>
  <c r="E51" i="10"/>
  <c r="AR50" i="10"/>
  <c r="AP50" i="10"/>
  <c r="AH50" i="10"/>
  <c r="AF50" i="10"/>
  <c r="X50" i="10"/>
  <c r="V50" i="10"/>
  <c r="N50" i="10"/>
  <c r="L50" i="10"/>
  <c r="E50" i="10"/>
  <c r="AR49" i="10"/>
  <c r="AP49" i="10"/>
  <c r="AH49" i="10"/>
  <c r="AF49" i="10"/>
  <c r="X49" i="10"/>
  <c r="V49" i="10"/>
  <c r="N49" i="10"/>
  <c r="L49" i="10"/>
  <c r="E49" i="10"/>
  <c r="AR48" i="10"/>
  <c r="AP48" i="10"/>
  <c r="AH48" i="10"/>
  <c r="AF48" i="10"/>
  <c r="X48" i="10"/>
  <c r="V48" i="10"/>
  <c r="N48" i="10"/>
  <c r="L48" i="10"/>
  <c r="E48" i="10"/>
  <c r="AO47" i="10"/>
  <c r="AN47" i="10"/>
  <c r="AM47" i="10"/>
  <c r="AL47" i="10"/>
  <c r="AK47" i="10"/>
  <c r="AJ47" i="10"/>
  <c r="AE47" i="10"/>
  <c r="AD47" i="10"/>
  <c r="AC47" i="10"/>
  <c r="AB47" i="10"/>
  <c r="AA47" i="10"/>
  <c r="Z47" i="10"/>
  <c r="U47" i="10"/>
  <c r="U147" i="10" s="1"/>
  <c r="T47" i="10"/>
  <c r="S47" i="10"/>
  <c r="R47" i="10"/>
  <c r="Q47" i="10"/>
  <c r="Q147" i="10" s="1"/>
  <c r="P47" i="10"/>
  <c r="K47" i="10"/>
  <c r="J47" i="10"/>
  <c r="I47" i="10"/>
  <c r="H47" i="10"/>
  <c r="G47" i="10"/>
  <c r="F47" i="10"/>
  <c r="D47" i="10"/>
  <c r="C47" i="10"/>
  <c r="AR46" i="10"/>
  <c r="AP46" i="10"/>
  <c r="AH46" i="10"/>
  <c r="AF46" i="10"/>
  <c r="X46" i="10"/>
  <c r="V46" i="10"/>
  <c r="N46" i="10"/>
  <c r="L46" i="10"/>
  <c r="E46" i="10"/>
  <c r="AR45" i="10"/>
  <c r="AP45" i="10"/>
  <c r="AH45" i="10"/>
  <c r="AF45" i="10"/>
  <c r="X45" i="10"/>
  <c r="V45" i="10"/>
  <c r="N45" i="10"/>
  <c r="L45" i="10"/>
  <c r="E45" i="10"/>
  <c r="AG45" i="10" s="1"/>
  <c r="AR44" i="10"/>
  <c r="AP44" i="10"/>
  <c r="AH44" i="10"/>
  <c r="AF44" i="10"/>
  <c r="X44" i="10"/>
  <c r="V44" i="10"/>
  <c r="N44" i="10"/>
  <c r="L44" i="10"/>
  <c r="E44" i="10"/>
  <c r="AR43" i="10"/>
  <c r="AP43" i="10"/>
  <c r="AH43" i="10"/>
  <c r="AF43" i="10"/>
  <c r="X43" i="10"/>
  <c r="V43" i="10"/>
  <c r="N43" i="10"/>
  <c r="L43" i="10"/>
  <c r="E43" i="10"/>
  <c r="AR42" i="10"/>
  <c r="AP42" i="10"/>
  <c r="AH42" i="10"/>
  <c r="AF42" i="10"/>
  <c r="X42" i="10"/>
  <c r="V42" i="10"/>
  <c r="N42" i="10"/>
  <c r="L42" i="10"/>
  <c r="E42" i="10"/>
  <c r="AR41" i="10"/>
  <c r="AP41" i="10"/>
  <c r="AH41" i="10"/>
  <c r="AF41" i="10"/>
  <c r="X41" i="10"/>
  <c r="V41" i="10"/>
  <c r="N41" i="10"/>
  <c r="L41" i="10"/>
  <c r="E41" i="10"/>
  <c r="AR40" i="10"/>
  <c r="AP40" i="10"/>
  <c r="AH40" i="10"/>
  <c r="AF40" i="10"/>
  <c r="X40" i="10"/>
  <c r="V40" i="10"/>
  <c r="N40" i="10"/>
  <c r="L40" i="10"/>
  <c r="E40" i="10"/>
  <c r="AR39" i="10"/>
  <c r="AP39" i="10"/>
  <c r="AH39" i="10"/>
  <c r="AF39" i="10"/>
  <c r="X39" i="10"/>
  <c r="V39" i="10"/>
  <c r="N39" i="10"/>
  <c r="L39" i="10"/>
  <c r="E39" i="10"/>
  <c r="AR38" i="10"/>
  <c r="AP38" i="10"/>
  <c r="AH38" i="10"/>
  <c r="AF38" i="10"/>
  <c r="X38" i="10"/>
  <c r="V38" i="10"/>
  <c r="N38" i="10"/>
  <c r="L38" i="10"/>
  <c r="E38" i="10"/>
  <c r="AR37" i="10"/>
  <c r="AP37" i="10"/>
  <c r="AH37" i="10"/>
  <c r="AF37" i="10"/>
  <c r="X37" i="10"/>
  <c r="V37" i="10"/>
  <c r="N37" i="10"/>
  <c r="L37" i="10"/>
  <c r="E37" i="10"/>
  <c r="AR36" i="10"/>
  <c r="AP36" i="10"/>
  <c r="AH36" i="10"/>
  <c r="AF36" i="10"/>
  <c r="X36" i="10"/>
  <c r="V36" i="10"/>
  <c r="N36" i="10"/>
  <c r="L36" i="10"/>
  <c r="E36" i="10"/>
  <c r="AR35" i="10"/>
  <c r="AP35" i="10"/>
  <c r="AH35" i="10"/>
  <c r="AF35" i="10"/>
  <c r="X35" i="10"/>
  <c r="V35" i="10"/>
  <c r="N35" i="10"/>
  <c r="L35" i="10"/>
  <c r="E35" i="10"/>
  <c r="AR34" i="10"/>
  <c r="AP34" i="10"/>
  <c r="AS34" i="10" s="1"/>
  <c r="AH34" i="10"/>
  <c r="AF34" i="10"/>
  <c r="X34" i="10"/>
  <c r="V34" i="10"/>
  <c r="N34" i="10"/>
  <c r="L34" i="10"/>
  <c r="E34" i="10"/>
  <c r="AR33" i="10"/>
  <c r="AP33" i="10"/>
  <c r="AH33" i="10"/>
  <c r="AF33" i="10"/>
  <c r="X33" i="10"/>
  <c r="V33" i="10"/>
  <c r="N33" i="10"/>
  <c r="L33" i="10"/>
  <c r="E33" i="10"/>
  <c r="AR28" i="10"/>
  <c r="AP28" i="10"/>
  <c r="AH28" i="10"/>
  <c r="AF28" i="10"/>
  <c r="X28" i="10"/>
  <c r="V28" i="10"/>
  <c r="N28" i="10"/>
  <c r="L28" i="10"/>
  <c r="E28" i="10"/>
  <c r="AR27" i="10"/>
  <c r="AP27" i="10"/>
  <c r="AH27" i="10"/>
  <c r="AF27" i="10"/>
  <c r="X27" i="10"/>
  <c r="V27" i="10"/>
  <c r="N27" i="10"/>
  <c r="L27" i="10"/>
  <c r="E27" i="10"/>
  <c r="AR26" i="10"/>
  <c r="AP26" i="10"/>
  <c r="AH26" i="10"/>
  <c r="AF26" i="10"/>
  <c r="X26" i="10"/>
  <c r="V26" i="10"/>
  <c r="N26" i="10"/>
  <c r="L26" i="10"/>
  <c r="E26" i="10"/>
  <c r="AR25" i="10"/>
  <c r="AP25" i="10"/>
  <c r="AH25" i="10"/>
  <c r="AF25" i="10"/>
  <c r="X25" i="10"/>
  <c r="V25" i="10"/>
  <c r="N25" i="10"/>
  <c r="L25" i="10"/>
  <c r="E25" i="10"/>
  <c r="AR146" i="8"/>
  <c r="AP146" i="8"/>
  <c r="AH146" i="8"/>
  <c r="AF146" i="8"/>
  <c r="X146" i="8"/>
  <c r="V146" i="8"/>
  <c r="N146" i="8"/>
  <c r="L146" i="8"/>
  <c r="E146" i="8"/>
  <c r="AR145" i="8"/>
  <c r="AR143" i="8" s="1"/>
  <c r="AP145" i="8"/>
  <c r="AH145" i="8"/>
  <c r="AF145" i="8"/>
  <c r="X145" i="8"/>
  <c r="X143" i="8" s="1"/>
  <c r="V145" i="8"/>
  <c r="N145" i="8"/>
  <c r="L145" i="8"/>
  <c r="E145" i="8"/>
  <c r="AR144" i="8"/>
  <c r="AP144" i="8"/>
  <c r="AH144" i="8"/>
  <c r="AF144" i="8"/>
  <c r="X144" i="8"/>
  <c r="V144" i="8"/>
  <c r="N144" i="8"/>
  <c r="L144" i="8"/>
  <c r="E144" i="8"/>
  <c r="AO143" i="8"/>
  <c r="AN143" i="8"/>
  <c r="AM143" i="8"/>
  <c r="AL143" i="8"/>
  <c r="AK143" i="8"/>
  <c r="AJ143" i="8"/>
  <c r="AE143" i="8"/>
  <c r="AD143" i="8"/>
  <c r="AC143" i="8"/>
  <c r="AB143" i="8"/>
  <c r="AA143" i="8"/>
  <c r="Z143" i="8"/>
  <c r="U143" i="8"/>
  <c r="T143" i="8"/>
  <c r="S143" i="8"/>
  <c r="R143" i="8"/>
  <c r="Q143" i="8"/>
  <c r="P143" i="8"/>
  <c r="N143" i="8"/>
  <c r="K143" i="8"/>
  <c r="J143" i="8"/>
  <c r="I143" i="8"/>
  <c r="H143" i="8"/>
  <c r="G143" i="8"/>
  <c r="F143" i="8"/>
  <c r="D143" i="8"/>
  <c r="C143" i="8"/>
  <c r="AR138" i="8"/>
  <c r="AP138" i="8"/>
  <c r="AH138" i="8"/>
  <c r="AF138" i="8"/>
  <c r="X138" i="8"/>
  <c r="V138" i="8"/>
  <c r="N138" i="8"/>
  <c r="L138" i="8"/>
  <c r="E138" i="8"/>
  <c r="AR137" i="8"/>
  <c r="AP137" i="8"/>
  <c r="AH137" i="8"/>
  <c r="AF137" i="8"/>
  <c r="X137" i="8"/>
  <c r="V137" i="8"/>
  <c r="N137" i="8"/>
  <c r="L137" i="8"/>
  <c r="E137" i="8"/>
  <c r="AR136" i="8"/>
  <c r="AP136" i="8"/>
  <c r="AH136" i="8"/>
  <c r="AF136" i="8"/>
  <c r="X136" i="8"/>
  <c r="V136" i="8"/>
  <c r="N136" i="8"/>
  <c r="L136" i="8"/>
  <c r="E136" i="8"/>
  <c r="AR134" i="8"/>
  <c r="AP134" i="8"/>
  <c r="AH134" i="8"/>
  <c r="AF134" i="8"/>
  <c r="X134" i="8"/>
  <c r="V134" i="8"/>
  <c r="N134" i="8"/>
  <c r="L134" i="8"/>
  <c r="E134" i="8"/>
  <c r="AR133" i="8"/>
  <c r="AP133" i="8"/>
  <c r="AH133" i="8"/>
  <c r="AF133" i="8"/>
  <c r="AI133" i="8" s="1"/>
  <c r="X133" i="8"/>
  <c r="V133" i="8"/>
  <c r="N133" i="8"/>
  <c r="L133" i="8"/>
  <c r="E133" i="8"/>
  <c r="AR132" i="8"/>
  <c r="AS132" i="8" s="1"/>
  <c r="AP132" i="8"/>
  <c r="AH132" i="8"/>
  <c r="AF132" i="8"/>
  <c r="AF131" i="8" s="1"/>
  <c r="X132" i="8"/>
  <c r="V132" i="8"/>
  <c r="N132" i="8"/>
  <c r="L132" i="8"/>
  <c r="E132" i="8"/>
  <c r="AO131" i="8"/>
  <c r="AN131" i="8"/>
  <c r="AM131" i="8"/>
  <c r="AL131" i="8"/>
  <c r="AK131" i="8"/>
  <c r="AJ131" i="8"/>
  <c r="AH131" i="8"/>
  <c r="AE131" i="8"/>
  <c r="AD131" i="8"/>
  <c r="AC131" i="8"/>
  <c r="AB131" i="8"/>
  <c r="AA131" i="8"/>
  <c r="Z131" i="8"/>
  <c r="U131" i="8"/>
  <c r="T131" i="8"/>
  <c r="S131" i="8"/>
  <c r="R131" i="8"/>
  <c r="Q131" i="8"/>
  <c r="P131" i="8"/>
  <c r="K131" i="8"/>
  <c r="J131" i="8"/>
  <c r="I131" i="8"/>
  <c r="H131" i="8"/>
  <c r="G131" i="8"/>
  <c r="F131" i="8"/>
  <c r="D131" i="8"/>
  <c r="C131" i="8"/>
  <c r="AP129" i="8"/>
  <c r="AN129" i="8"/>
  <c r="AL129" i="8"/>
  <c r="AJ129" i="8"/>
  <c r="AD129" i="8"/>
  <c r="AB129" i="8"/>
  <c r="Z129" i="8"/>
  <c r="T129" i="8"/>
  <c r="R129" i="8"/>
  <c r="P129" i="8"/>
  <c r="J129" i="8"/>
  <c r="H129" i="8"/>
  <c r="F129" i="8"/>
  <c r="E129" i="8"/>
  <c r="D129" i="8"/>
  <c r="C129" i="8"/>
  <c r="AR128" i="8"/>
  <c r="AP128" i="8"/>
  <c r="AH128" i="8"/>
  <c r="AF128" i="8"/>
  <c r="X128" i="8"/>
  <c r="V128" i="8"/>
  <c r="N128" i="8"/>
  <c r="L128" i="8"/>
  <c r="E128" i="8"/>
  <c r="AR127" i="8"/>
  <c r="AP127" i="8"/>
  <c r="AH127" i="8"/>
  <c r="AF127" i="8"/>
  <c r="X127" i="8"/>
  <c r="V127" i="8"/>
  <c r="N127" i="8"/>
  <c r="L127" i="8"/>
  <c r="E127" i="8"/>
  <c r="AR126" i="8"/>
  <c r="AP126" i="8"/>
  <c r="AH126" i="8"/>
  <c r="AF126" i="8"/>
  <c r="X126" i="8"/>
  <c r="V126" i="8"/>
  <c r="N126" i="8"/>
  <c r="L126" i="8"/>
  <c r="E126" i="8"/>
  <c r="AR125" i="8"/>
  <c r="AP125" i="8"/>
  <c r="AH125" i="8"/>
  <c r="AF125" i="8"/>
  <c r="X125" i="8"/>
  <c r="V125" i="8"/>
  <c r="N125" i="8"/>
  <c r="L125" i="8"/>
  <c r="E125" i="8"/>
  <c r="AR124" i="8"/>
  <c r="AP124" i="8"/>
  <c r="AH124" i="8"/>
  <c r="AF124" i="8"/>
  <c r="X124" i="8"/>
  <c r="V124" i="8"/>
  <c r="N124" i="8"/>
  <c r="L124" i="8"/>
  <c r="E124" i="8"/>
  <c r="AR123" i="8"/>
  <c r="AP123" i="8"/>
  <c r="AH123" i="8"/>
  <c r="AF123" i="8"/>
  <c r="X123" i="8"/>
  <c r="V123" i="8"/>
  <c r="N123" i="8"/>
  <c r="L123" i="8"/>
  <c r="E123" i="8"/>
  <c r="AR122" i="8"/>
  <c r="AP122" i="8"/>
  <c r="AH122" i="8"/>
  <c r="AF122" i="8"/>
  <c r="X122" i="8"/>
  <c r="V122" i="8"/>
  <c r="N122" i="8"/>
  <c r="L122" i="8"/>
  <c r="E122" i="8"/>
  <c r="AR121" i="8"/>
  <c r="AP121" i="8"/>
  <c r="AH121" i="8"/>
  <c r="AF121" i="8"/>
  <c r="X121" i="8"/>
  <c r="V121" i="8"/>
  <c r="N121" i="8"/>
  <c r="L121" i="8"/>
  <c r="E121" i="8"/>
  <c r="AR120" i="8"/>
  <c r="AP120" i="8"/>
  <c r="AH120" i="8"/>
  <c r="AF120" i="8"/>
  <c r="X120" i="8"/>
  <c r="V120" i="8"/>
  <c r="N120" i="8"/>
  <c r="L120" i="8"/>
  <c r="E120" i="8"/>
  <c r="AR119" i="8"/>
  <c r="AP119" i="8"/>
  <c r="AH119" i="8"/>
  <c r="AF119" i="8"/>
  <c r="X119" i="8"/>
  <c r="V119" i="8"/>
  <c r="N119" i="8"/>
  <c r="L119" i="8"/>
  <c r="E119" i="8"/>
  <c r="AR118" i="8"/>
  <c r="AP118" i="8"/>
  <c r="AH118" i="8"/>
  <c r="AF118" i="8"/>
  <c r="X118" i="8"/>
  <c r="V118" i="8"/>
  <c r="N118" i="8"/>
  <c r="L118" i="8"/>
  <c r="E118" i="8"/>
  <c r="AR117" i="8"/>
  <c r="AP117" i="8"/>
  <c r="AH117" i="8"/>
  <c r="AF117" i="8"/>
  <c r="X117" i="8"/>
  <c r="V117" i="8"/>
  <c r="N117" i="8"/>
  <c r="L117" i="8"/>
  <c r="E117" i="8"/>
  <c r="AR116" i="8"/>
  <c r="AP116" i="8"/>
  <c r="AH116" i="8"/>
  <c r="AF116" i="8"/>
  <c r="X116" i="8"/>
  <c r="V116" i="8"/>
  <c r="N116" i="8"/>
  <c r="L116" i="8"/>
  <c r="E116" i="8"/>
  <c r="AR115" i="8"/>
  <c r="AP115" i="8"/>
  <c r="AH115" i="8"/>
  <c r="AF115" i="8"/>
  <c r="X115" i="8"/>
  <c r="V115" i="8"/>
  <c r="N115" i="8"/>
  <c r="L115" i="8"/>
  <c r="E115" i="8"/>
  <c r="AP114" i="8"/>
  <c r="AF114" i="8"/>
  <c r="V114" i="8"/>
  <c r="L114" i="8"/>
  <c r="N114" i="8" s="1"/>
  <c r="O114" i="8" s="1"/>
  <c r="AO113" i="8"/>
  <c r="AN113" i="8"/>
  <c r="AM113" i="8"/>
  <c r="AL113" i="8"/>
  <c r="AK113" i="8"/>
  <c r="AJ113" i="8"/>
  <c r="AE113" i="8"/>
  <c r="AD113" i="8"/>
  <c r="AC113" i="8"/>
  <c r="AB113" i="8"/>
  <c r="AA113" i="8"/>
  <c r="Z113" i="8"/>
  <c r="U113" i="8"/>
  <c r="T113" i="8"/>
  <c r="S113" i="8"/>
  <c r="R113" i="8"/>
  <c r="Q113" i="8"/>
  <c r="P113" i="8"/>
  <c r="K113" i="8"/>
  <c r="J113" i="8"/>
  <c r="I113" i="8"/>
  <c r="H113" i="8"/>
  <c r="G113" i="8"/>
  <c r="F113" i="8"/>
  <c r="D113" i="8"/>
  <c r="C113" i="8"/>
  <c r="AR112" i="8"/>
  <c r="AP112" i="8"/>
  <c r="AH112" i="8"/>
  <c r="AF112" i="8"/>
  <c r="X112" i="8"/>
  <c r="V112" i="8"/>
  <c r="N112" i="8"/>
  <c r="L112" i="8"/>
  <c r="E112" i="8"/>
  <c r="AR111" i="8"/>
  <c r="AP111" i="8"/>
  <c r="AH111" i="8"/>
  <c r="AF111" i="8"/>
  <c r="X111" i="8"/>
  <c r="V111" i="8"/>
  <c r="N111" i="8"/>
  <c r="L111" i="8"/>
  <c r="E111" i="8"/>
  <c r="AR110" i="8"/>
  <c r="AP110" i="8"/>
  <c r="AH110" i="8"/>
  <c r="AF110" i="8"/>
  <c r="X110" i="8"/>
  <c r="V110" i="8"/>
  <c r="N110" i="8"/>
  <c r="L110" i="8"/>
  <c r="E110" i="8"/>
  <c r="AR109" i="8"/>
  <c r="AS109" i="8" s="1"/>
  <c r="AP109" i="8"/>
  <c r="AH109" i="8"/>
  <c r="AF109" i="8"/>
  <c r="X109" i="8"/>
  <c r="V109" i="8"/>
  <c r="N109" i="8"/>
  <c r="L109" i="8"/>
  <c r="E109" i="8"/>
  <c r="AR108" i="8"/>
  <c r="AP108" i="8"/>
  <c r="AH108" i="8"/>
  <c r="AF108" i="8"/>
  <c r="X108" i="8"/>
  <c r="V108" i="8"/>
  <c r="N108" i="8"/>
  <c r="L108" i="8"/>
  <c r="E108" i="8"/>
  <c r="AR107" i="8"/>
  <c r="AP107" i="8"/>
  <c r="AH107" i="8"/>
  <c r="AF107" i="8"/>
  <c r="X107" i="8"/>
  <c r="V107" i="8"/>
  <c r="N107" i="8"/>
  <c r="L107" i="8"/>
  <c r="E107" i="8"/>
  <c r="AR106" i="8"/>
  <c r="AP106" i="8"/>
  <c r="AH106" i="8"/>
  <c r="AF106" i="8"/>
  <c r="X106" i="8"/>
  <c r="V106" i="8"/>
  <c r="N106" i="8"/>
  <c r="L106" i="8"/>
  <c r="E106" i="8"/>
  <c r="AR105" i="8"/>
  <c r="AP105" i="8"/>
  <c r="AH105" i="8"/>
  <c r="AF105" i="8"/>
  <c r="X105" i="8"/>
  <c r="V105" i="8"/>
  <c r="N105" i="8"/>
  <c r="L105" i="8"/>
  <c r="E105" i="8"/>
  <c r="AR104" i="8"/>
  <c r="AP104" i="8"/>
  <c r="AH104" i="8"/>
  <c r="AF104" i="8"/>
  <c r="X104" i="8"/>
  <c r="V104" i="8"/>
  <c r="N104" i="8"/>
  <c r="L104" i="8"/>
  <c r="E104" i="8"/>
  <c r="AR103" i="8"/>
  <c r="AP103" i="8"/>
  <c r="AH103" i="8"/>
  <c r="AF103" i="8"/>
  <c r="X103" i="8"/>
  <c r="V103" i="8"/>
  <c r="N103" i="8"/>
  <c r="L103" i="8"/>
  <c r="E103" i="8"/>
  <c r="AR102" i="8"/>
  <c r="AP102" i="8"/>
  <c r="AH102" i="8"/>
  <c r="AF102" i="8"/>
  <c r="X102" i="8"/>
  <c r="V102" i="8"/>
  <c r="N102" i="8"/>
  <c r="L102" i="8"/>
  <c r="E102" i="8"/>
  <c r="AR101" i="8"/>
  <c r="AP101" i="8"/>
  <c r="AH101" i="8"/>
  <c r="AF101" i="8"/>
  <c r="X101" i="8"/>
  <c r="V101" i="8"/>
  <c r="N101" i="8"/>
  <c r="L101" i="8"/>
  <c r="E101" i="8"/>
  <c r="AR100" i="8"/>
  <c r="AP100" i="8"/>
  <c r="AH100" i="8"/>
  <c r="AF100" i="8"/>
  <c r="X100" i="8"/>
  <c r="V100" i="8"/>
  <c r="N100" i="8"/>
  <c r="L100" i="8"/>
  <c r="E100" i="8"/>
  <c r="AR96" i="8"/>
  <c r="AP96" i="8"/>
  <c r="AH96" i="8"/>
  <c r="AF96" i="8"/>
  <c r="X96" i="8"/>
  <c r="V96" i="8"/>
  <c r="N96" i="8"/>
  <c r="O96" i="8" s="1"/>
  <c r="L96" i="8"/>
  <c r="E96" i="8"/>
  <c r="AR95" i="8"/>
  <c r="AP95" i="8"/>
  <c r="AH95" i="8"/>
  <c r="AF95" i="8"/>
  <c r="X95" i="8"/>
  <c r="V95" i="8"/>
  <c r="N95" i="8"/>
  <c r="L95" i="8"/>
  <c r="E95" i="8"/>
  <c r="AR94" i="8"/>
  <c r="AP94" i="8"/>
  <c r="AH94" i="8"/>
  <c r="AF94" i="8"/>
  <c r="X94" i="8"/>
  <c r="V94" i="8"/>
  <c r="N94" i="8"/>
  <c r="L94" i="8"/>
  <c r="E94" i="8"/>
  <c r="AR93" i="8"/>
  <c r="AP93" i="8"/>
  <c r="AH93" i="8"/>
  <c r="AF93" i="8"/>
  <c r="X93" i="8"/>
  <c r="V93" i="8"/>
  <c r="N93" i="8"/>
  <c r="L93" i="8"/>
  <c r="E93" i="8"/>
  <c r="AR92" i="8"/>
  <c r="AP92" i="8"/>
  <c r="AH92" i="8"/>
  <c r="AF92" i="8"/>
  <c r="X92" i="8"/>
  <c r="V92" i="8"/>
  <c r="N92" i="8"/>
  <c r="L92" i="8"/>
  <c r="E92" i="8"/>
  <c r="AR91" i="8"/>
  <c r="AP91" i="8"/>
  <c r="AH91" i="8"/>
  <c r="AF91" i="8"/>
  <c r="X91" i="8"/>
  <c r="V91" i="8"/>
  <c r="N91" i="8"/>
  <c r="L91" i="8"/>
  <c r="E91" i="8"/>
  <c r="AR90" i="8"/>
  <c r="AP90" i="8"/>
  <c r="AH90" i="8"/>
  <c r="AF90" i="8"/>
  <c r="X90" i="8"/>
  <c r="V90" i="8"/>
  <c r="N90" i="8"/>
  <c r="L90" i="8"/>
  <c r="E90" i="8"/>
  <c r="AR89" i="8"/>
  <c r="AP89" i="8"/>
  <c r="AH89" i="8"/>
  <c r="AF89" i="8"/>
  <c r="X89" i="8"/>
  <c r="V89" i="8"/>
  <c r="N89" i="8"/>
  <c r="L89" i="8"/>
  <c r="E89" i="8"/>
  <c r="AR88" i="8"/>
  <c r="AP88" i="8"/>
  <c r="AH88" i="8"/>
  <c r="AF88" i="8"/>
  <c r="X88" i="8"/>
  <c r="V88" i="8"/>
  <c r="N88" i="8"/>
  <c r="L88" i="8"/>
  <c r="E88" i="8"/>
  <c r="AR87" i="8"/>
  <c r="AP87" i="8"/>
  <c r="AH87" i="8"/>
  <c r="AF87" i="8"/>
  <c r="X87" i="8"/>
  <c r="V87" i="8"/>
  <c r="N87" i="8"/>
  <c r="L87" i="8"/>
  <c r="E87" i="8"/>
  <c r="AR86" i="8"/>
  <c r="AP86" i="8"/>
  <c r="AH86" i="8"/>
  <c r="AF86" i="8"/>
  <c r="X86" i="8"/>
  <c r="V86" i="8"/>
  <c r="N86" i="8"/>
  <c r="L86" i="8"/>
  <c r="E86" i="8"/>
  <c r="AR85" i="8"/>
  <c r="AP85" i="8"/>
  <c r="AH85" i="8"/>
  <c r="AF85" i="8"/>
  <c r="X85" i="8"/>
  <c r="V85" i="8"/>
  <c r="N85" i="8"/>
  <c r="L85" i="8"/>
  <c r="E85" i="8"/>
  <c r="AR84" i="8"/>
  <c r="AP84" i="8"/>
  <c r="AH84" i="8"/>
  <c r="AF84" i="8"/>
  <c r="X84" i="8"/>
  <c r="V84" i="8"/>
  <c r="N84" i="8"/>
  <c r="L84" i="8"/>
  <c r="E84" i="8"/>
  <c r="AR82" i="8"/>
  <c r="AP82" i="8"/>
  <c r="AH82" i="8"/>
  <c r="AF82" i="8"/>
  <c r="X82" i="8"/>
  <c r="V82" i="8"/>
  <c r="N82" i="8"/>
  <c r="L82" i="8"/>
  <c r="E82" i="8"/>
  <c r="AR80" i="8"/>
  <c r="AP80" i="8"/>
  <c r="AH80" i="8"/>
  <c r="AF80" i="8"/>
  <c r="X80" i="8"/>
  <c r="V80" i="8"/>
  <c r="N80" i="8"/>
  <c r="L80" i="8"/>
  <c r="E80" i="8"/>
  <c r="AR79" i="8"/>
  <c r="AP79" i="8"/>
  <c r="AH79" i="8"/>
  <c r="AF79" i="8"/>
  <c r="X79" i="8"/>
  <c r="V79" i="8"/>
  <c r="N79" i="8"/>
  <c r="L79" i="8"/>
  <c r="E79" i="8"/>
  <c r="AR78" i="8"/>
  <c r="AP78" i="8"/>
  <c r="AH78" i="8"/>
  <c r="AF78" i="8"/>
  <c r="X78" i="8"/>
  <c r="V78" i="8"/>
  <c r="N78" i="8"/>
  <c r="L78" i="8"/>
  <c r="E78" i="8"/>
  <c r="AR77" i="8"/>
  <c r="AP77" i="8"/>
  <c r="AH77" i="8"/>
  <c r="AF77" i="8"/>
  <c r="X77" i="8"/>
  <c r="V77" i="8"/>
  <c r="N77" i="8"/>
  <c r="L77" i="8"/>
  <c r="E77" i="8"/>
  <c r="AR76" i="8"/>
  <c r="AP76" i="8"/>
  <c r="AH76" i="8"/>
  <c r="AF76" i="8"/>
  <c r="AI76" i="8" s="1"/>
  <c r="X76" i="8"/>
  <c r="V76" i="8"/>
  <c r="N76" i="8"/>
  <c r="L76" i="8"/>
  <c r="E76" i="8"/>
  <c r="AR75" i="8"/>
  <c r="AS75" i="8" s="1"/>
  <c r="AP75" i="8"/>
  <c r="AH75" i="8"/>
  <c r="AF75" i="8"/>
  <c r="X75" i="8"/>
  <c r="V75" i="8"/>
  <c r="N75" i="8"/>
  <c r="L75" i="8"/>
  <c r="E75" i="8"/>
  <c r="AR74" i="8"/>
  <c r="AP74" i="8"/>
  <c r="AH74" i="8"/>
  <c r="AF74" i="8"/>
  <c r="X74" i="8"/>
  <c r="V74" i="8"/>
  <c r="N74" i="8"/>
  <c r="L74" i="8"/>
  <c r="M74" i="8" s="1"/>
  <c r="E74" i="8"/>
  <c r="AR73" i="8"/>
  <c r="AP73" i="8"/>
  <c r="AH73" i="8"/>
  <c r="AF73" i="8"/>
  <c r="X73" i="8"/>
  <c r="V73" i="8"/>
  <c r="N73" i="8"/>
  <c r="L73" i="8"/>
  <c r="E73" i="8"/>
  <c r="AR72" i="8"/>
  <c r="AP72" i="8"/>
  <c r="AH72" i="8"/>
  <c r="AF72" i="8"/>
  <c r="X72" i="8"/>
  <c r="V72" i="8"/>
  <c r="N72" i="8"/>
  <c r="L72" i="8"/>
  <c r="E72" i="8"/>
  <c r="AR71" i="8"/>
  <c r="AP71" i="8"/>
  <c r="AH71" i="8"/>
  <c r="AF71" i="8"/>
  <c r="X71" i="8"/>
  <c r="V71" i="8"/>
  <c r="N71" i="8"/>
  <c r="L71" i="8"/>
  <c r="E71" i="8"/>
  <c r="AR70" i="8"/>
  <c r="AP70" i="8"/>
  <c r="AH70" i="8"/>
  <c r="AF70" i="8"/>
  <c r="X70" i="8"/>
  <c r="V70" i="8"/>
  <c r="N70" i="8"/>
  <c r="L70" i="8"/>
  <c r="E70" i="8"/>
  <c r="AR69" i="8"/>
  <c r="AP69" i="8"/>
  <c r="AH69" i="8"/>
  <c r="AF69" i="8"/>
  <c r="X69" i="8"/>
  <c r="V69" i="8"/>
  <c r="N69" i="8"/>
  <c r="L69" i="8"/>
  <c r="E69" i="8"/>
  <c r="AR68" i="8"/>
  <c r="AP68" i="8"/>
  <c r="AH68" i="8"/>
  <c r="AF68" i="8"/>
  <c r="X68" i="8"/>
  <c r="V68" i="8"/>
  <c r="N68" i="8"/>
  <c r="L68" i="8"/>
  <c r="E68" i="8"/>
  <c r="AR67" i="8"/>
  <c r="AP67" i="8"/>
  <c r="AH67" i="8"/>
  <c r="AF67" i="8"/>
  <c r="X67" i="8"/>
  <c r="V67" i="8"/>
  <c r="N67" i="8"/>
  <c r="L67" i="8"/>
  <c r="E67" i="8"/>
  <c r="AR66" i="8"/>
  <c r="AP66" i="8"/>
  <c r="AH66" i="8"/>
  <c r="AF66" i="8"/>
  <c r="X66" i="8"/>
  <c r="V66" i="8"/>
  <c r="N66" i="8"/>
  <c r="L66" i="8"/>
  <c r="E66" i="8"/>
  <c r="AR65" i="8"/>
  <c r="AP65" i="8"/>
  <c r="AH65" i="8"/>
  <c r="AF65" i="8"/>
  <c r="X65" i="8"/>
  <c r="V65" i="8"/>
  <c r="N65" i="8"/>
  <c r="L65" i="8"/>
  <c r="E65" i="8"/>
  <c r="AR64" i="8"/>
  <c r="AP64" i="8"/>
  <c r="AH64" i="8"/>
  <c r="AF64" i="8"/>
  <c r="X64" i="8"/>
  <c r="V64" i="8"/>
  <c r="N64" i="8"/>
  <c r="L64" i="8"/>
  <c r="E64" i="8"/>
  <c r="AR63" i="8"/>
  <c r="AP63" i="8"/>
  <c r="AH63" i="8"/>
  <c r="AF63" i="8"/>
  <c r="X63" i="8"/>
  <c r="V63" i="8"/>
  <c r="N63" i="8"/>
  <c r="L63" i="8"/>
  <c r="E63" i="8"/>
  <c r="AR62" i="8"/>
  <c r="AP62" i="8"/>
  <c r="AH62" i="8"/>
  <c r="AF62" i="8"/>
  <c r="X62" i="8"/>
  <c r="V62" i="8"/>
  <c r="N62" i="8"/>
  <c r="L62" i="8"/>
  <c r="E62" i="8"/>
  <c r="AR61" i="8"/>
  <c r="AP61" i="8"/>
  <c r="AH61" i="8"/>
  <c r="AF61" i="8"/>
  <c r="X61" i="8"/>
  <c r="V61" i="8"/>
  <c r="N61" i="8"/>
  <c r="L61" i="8"/>
  <c r="E61" i="8"/>
  <c r="AR60" i="8"/>
  <c r="AP60" i="8"/>
  <c r="AH60" i="8"/>
  <c r="AF60" i="8"/>
  <c r="X60" i="8"/>
  <c r="V60" i="8"/>
  <c r="N60" i="8"/>
  <c r="L60" i="8"/>
  <c r="E60" i="8"/>
  <c r="AR59" i="8"/>
  <c r="AP59" i="8"/>
  <c r="AH59" i="8"/>
  <c r="AF59" i="8"/>
  <c r="X59" i="8"/>
  <c r="V59" i="8"/>
  <c r="N59" i="8"/>
  <c r="L59" i="8"/>
  <c r="E59" i="8"/>
  <c r="AR58" i="8"/>
  <c r="AP58" i="8"/>
  <c r="AH58" i="8"/>
  <c r="AF58" i="8"/>
  <c r="X58" i="8"/>
  <c r="V58" i="8"/>
  <c r="N58" i="8"/>
  <c r="L58" i="8"/>
  <c r="E58" i="8"/>
  <c r="AR57" i="8"/>
  <c r="AP57" i="8"/>
  <c r="AH57" i="8"/>
  <c r="AF57" i="8"/>
  <c r="X57" i="8"/>
  <c r="V57" i="8"/>
  <c r="N57" i="8"/>
  <c r="L57" i="8"/>
  <c r="E57" i="8"/>
  <c r="AR56" i="8"/>
  <c r="AP56" i="8"/>
  <c r="AH56" i="8"/>
  <c r="AF56" i="8"/>
  <c r="X56" i="8"/>
  <c r="V56" i="8"/>
  <c r="N56" i="8"/>
  <c r="L56" i="8"/>
  <c r="E56" i="8"/>
  <c r="AR55" i="8"/>
  <c r="AP55" i="8"/>
  <c r="AH55" i="8"/>
  <c r="AF55" i="8"/>
  <c r="X55" i="8"/>
  <c r="V55" i="8"/>
  <c r="N55" i="8"/>
  <c r="L55" i="8"/>
  <c r="E55" i="8"/>
  <c r="AR54" i="8"/>
  <c r="AP54" i="8"/>
  <c r="AH54" i="8"/>
  <c r="AF54" i="8"/>
  <c r="X54" i="8"/>
  <c r="V54" i="8"/>
  <c r="N54" i="8"/>
  <c r="L54" i="8"/>
  <c r="E54" i="8"/>
  <c r="AR53" i="8"/>
  <c r="AP53" i="8"/>
  <c r="AH53" i="8"/>
  <c r="AF53" i="8"/>
  <c r="X53" i="8"/>
  <c r="V53" i="8"/>
  <c r="N53" i="8"/>
  <c r="L53" i="8"/>
  <c r="E53" i="8"/>
  <c r="AR52" i="8"/>
  <c r="AP52" i="8"/>
  <c r="AH52" i="8"/>
  <c r="AF52" i="8"/>
  <c r="X52" i="8"/>
  <c r="V52" i="8"/>
  <c r="N52" i="8"/>
  <c r="L52" i="8"/>
  <c r="E52" i="8"/>
  <c r="AR51" i="8"/>
  <c r="AP51" i="8"/>
  <c r="AH51" i="8"/>
  <c r="AF51" i="8"/>
  <c r="X51" i="8"/>
  <c r="V51" i="8"/>
  <c r="N51" i="8"/>
  <c r="L51" i="8"/>
  <c r="E51" i="8"/>
  <c r="AR50" i="8"/>
  <c r="AP50" i="8"/>
  <c r="AH50" i="8"/>
  <c r="AF50" i="8"/>
  <c r="X50" i="8"/>
  <c r="V50" i="8"/>
  <c r="N50" i="8"/>
  <c r="L50" i="8"/>
  <c r="E50" i="8"/>
  <c r="AR49" i="8"/>
  <c r="AP49" i="8"/>
  <c r="AH49" i="8"/>
  <c r="AF49" i="8"/>
  <c r="X49" i="8"/>
  <c r="V49" i="8"/>
  <c r="N49" i="8"/>
  <c r="L49" i="8"/>
  <c r="E49" i="8"/>
  <c r="AR48" i="8"/>
  <c r="AP48" i="8"/>
  <c r="AH48" i="8"/>
  <c r="AF48" i="8"/>
  <c r="X48" i="8"/>
  <c r="V48" i="8"/>
  <c r="N48" i="8"/>
  <c r="L48" i="8"/>
  <c r="E48" i="8"/>
  <c r="AO47" i="8"/>
  <c r="AN47" i="8"/>
  <c r="AM47" i="8"/>
  <c r="AL47" i="8"/>
  <c r="AK47" i="8"/>
  <c r="AJ47" i="8"/>
  <c r="AE47" i="8"/>
  <c r="AD47" i="8"/>
  <c r="AC47" i="8"/>
  <c r="AB47" i="8"/>
  <c r="AA47" i="8"/>
  <c r="Z47" i="8"/>
  <c r="U47" i="8"/>
  <c r="T47" i="8"/>
  <c r="S47" i="8"/>
  <c r="R47" i="8"/>
  <c r="R147" i="8" s="1"/>
  <c r="Q47" i="8"/>
  <c r="P47" i="8"/>
  <c r="K47" i="8"/>
  <c r="J47" i="8"/>
  <c r="I47" i="8"/>
  <c r="H47" i="8"/>
  <c r="G47" i="8"/>
  <c r="F47" i="8"/>
  <c r="D47" i="8"/>
  <c r="C47" i="8"/>
  <c r="AR46" i="8"/>
  <c r="AP46" i="8"/>
  <c r="AH46" i="8"/>
  <c r="AF46" i="8"/>
  <c r="X46" i="8"/>
  <c r="V46" i="8"/>
  <c r="N46" i="8"/>
  <c r="L46" i="8"/>
  <c r="E46" i="8"/>
  <c r="AR45" i="8"/>
  <c r="AP45" i="8"/>
  <c r="AH45" i="8"/>
  <c r="AF45" i="8"/>
  <c r="X45" i="8"/>
  <c r="V45" i="8"/>
  <c r="N45" i="8"/>
  <c r="L45" i="8"/>
  <c r="E45" i="8"/>
  <c r="AR44" i="8"/>
  <c r="AP44" i="8"/>
  <c r="AH44" i="8"/>
  <c r="AF44" i="8"/>
  <c r="X44" i="8"/>
  <c r="V44" i="8"/>
  <c r="N44" i="8"/>
  <c r="L44" i="8"/>
  <c r="E44" i="8"/>
  <c r="AR43" i="8"/>
  <c r="AP43" i="8"/>
  <c r="AH43" i="8"/>
  <c r="AF43" i="8"/>
  <c r="X43" i="8"/>
  <c r="V43" i="8"/>
  <c r="N43" i="8"/>
  <c r="L43" i="8"/>
  <c r="E43" i="8"/>
  <c r="AR42" i="8"/>
  <c r="AP42" i="8"/>
  <c r="AH42" i="8"/>
  <c r="AF42" i="8"/>
  <c r="X42" i="8"/>
  <c r="V42" i="8"/>
  <c r="N42" i="8"/>
  <c r="L42" i="8"/>
  <c r="E42" i="8"/>
  <c r="AR41" i="8"/>
  <c r="AP41" i="8"/>
  <c r="AH41" i="8"/>
  <c r="AF41" i="8"/>
  <c r="X41" i="8"/>
  <c r="V41" i="8"/>
  <c r="N41" i="8"/>
  <c r="L41" i="8"/>
  <c r="E41" i="8"/>
  <c r="AR40" i="8"/>
  <c r="AP40" i="8"/>
  <c r="AH40" i="8"/>
  <c r="AF40" i="8"/>
  <c r="X40" i="8"/>
  <c r="V40" i="8"/>
  <c r="N40" i="8"/>
  <c r="L40" i="8"/>
  <c r="E40" i="8"/>
  <c r="AR39" i="8"/>
  <c r="AP39" i="8"/>
  <c r="AH39" i="8"/>
  <c r="AF39" i="8"/>
  <c r="X39" i="8"/>
  <c r="V39" i="8"/>
  <c r="N39" i="8"/>
  <c r="L39" i="8"/>
  <c r="E39" i="8"/>
  <c r="AR38" i="8"/>
  <c r="AP38" i="8"/>
  <c r="AH38" i="8"/>
  <c r="AF38" i="8"/>
  <c r="X38" i="8"/>
  <c r="V38" i="8"/>
  <c r="N38" i="8"/>
  <c r="L38" i="8"/>
  <c r="E38" i="8"/>
  <c r="AR37" i="8"/>
  <c r="AP37" i="8"/>
  <c r="AH37" i="8"/>
  <c r="AF37" i="8"/>
  <c r="X37" i="8"/>
  <c r="V37" i="8"/>
  <c r="N37" i="8"/>
  <c r="L37" i="8"/>
  <c r="E37" i="8"/>
  <c r="AR36" i="8"/>
  <c r="AP36" i="8"/>
  <c r="AH36" i="8"/>
  <c r="AF36" i="8"/>
  <c r="X36" i="8"/>
  <c r="V36" i="8"/>
  <c r="N36" i="8"/>
  <c r="L36" i="8"/>
  <c r="E36" i="8"/>
  <c r="AR35" i="8"/>
  <c r="AP35" i="8"/>
  <c r="AH35" i="8"/>
  <c r="AF35" i="8"/>
  <c r="X35" i="8"/>
  <c r="V35" i="8"/>
  <c r="N35" i="8"/>
  <c r="L35" i="8"/>
  <c r="E35" i="8"/>
  <c r="AR34" i="8"/>
  <c r="AP34" i="8"/>
  <c r="AH34" i="8"/>
  <c r="AF34" i="8"/>
  <c r="X34" i="8"/>
  <c r="V34" i="8"/>
  <c r="N34" i="8"/>
  <c r="L34" i="8"/>
  <c r="E34" i="8"/>
  <c r="AR33" i="8"/>
  <c r="AP33" i="8"/>
  <c r="AH33" i="8"/>
  <c r="AF33" i="8"/>
  <c r="X33" i="8"/>
  <c r="V33" i="8"/>
  <c r="N33" i="8"/>
  <c r="L33" i="8"/>
  <c r="E33" i="8"/>
  <c r="AR28" i="8"/>
  <c r="AP28" i="8"/>
  <c r="AH28" i="8"/>
  <c r="AF28" i="8"/>
  <c r="X28" i="8"/>
  <c r="V28" i="8"/>
  <c r="N28" i="8"/>
  <c r="L28" i="8"/>
  <c r="E28" i="8"/>
  <c r="AR27" i="8"/>
  <c r="AP27" i="8"/>
  <c r="AH27" i="8"/>
  <c r="AF27" i="8"/>
  <c r="X27" i="8"/>
  <c r="V27" i="8"/>
  <c r="N27" i="8"/>
  <c r="L27" i="8"/>
  <c r="E27" i="8"/>
  <c r="AR26" i="8"/>
  <c r="AP26" i="8"/>
  <c r="AH26" i="8"/>
  <c r="AF26" i="8"/>
  <c r="X26" i="8"/>
  <c r="V26" i="8"/>
  <c r="N26" i="8"/>
  <c r="L26" i="8"/>
  <c r="E26" i="8"/>
  <c r="AR25" i="8"/>
  <c r="AP25" i="8"/>
  <c r="AH25" i="8"/>
  <c r="AF25" i="8"/>
  <c r="X25" i="8"/>
  <c r="Y25" i="8" s="1"/>
  <c r="V25" i="8"/>
  <c r="N25" i="8"/>
  <c r="L25" i="8"/>
  <c r="E25" i="8"/>
  <c r="AK147" i="8"/>
  <c r="AR146" i="7"/>
  <c r="AS146" i="7" s="1"/>
  <c r="AP146" i="7"/>
  <c r="AH146" i="7"/>
  <c r="AI146" i="7" s="1"/>
  <c r="AF146" i="7"/>
  <c r="X146" i="7"/>
  <c r="V146" i="7"/>
  <c r="N146" i="7"/>
  <c r="L146" i="7"/>
  <c r="AT146" i="7" s="1"/>
  <c r="E146" i="7"/>
  <c r="AR145" i="7"/>
  <c r="AP145" i="7"/>
  <c r="AH145" i="7"/>
  <c r="AF145" i="7"/>
  <c r="X145" i="7"/>
  <c r="V145" i="7"/>
  <c r="N145" i="7"/>
  <c r="L145" i="7"/>
  <c r="E145" i="7"/>
  <c r="AR144" i="7"/>
  <c r="AP144" i="7"/>
  <c r="AH144" i="7"/>
  <c r="AF144" i="7"/>
  <c r="X144" i="7"/>
  <c r="V144" i="7"/>
  <c r="N144" i="7"/>
  <c r="L144" i="7"/>
  <c r="E144" i="7"/>
  <c r="AO143" i="7"/>
  <c r="AN143" i="7"/>
  <c r="AM143" i="7"/>
  <c r="AL143" i="7"/>
  <c r="AK143" i="7"/>
  <c r="AJ143" i="7"/>
  <c r="AE143" i="7"/>
  <c r="AD143" i="7"/>
  <c r="AC143" i="7"/>
  <c r="AB143" i="7"/>
  <c r="AA143" i="7"/>
  <c r="Z143" i="7"/>
  <c r="U143" i="7"/>
  <c r="T143" i="7"/>
  <c r="S143" i="7"/>
  <c r="R143" i="7"/>
  <c r="Q143" i="7"/>
  <c r="P143" i="7"/>
  <c r="K143" i="7"/>
  <c r="J143" i="7"/>
  <c r="I143" i="7"/>
  <c r="H143" i="7"/>
  <c r="G143" i="7"/>
  <c r="F143" i="7"/>
  <c r="D143" i="7"/>
  <c r="C143" i="7"/>
  <c r="AR138" i="7"/>
  <c r="AS138" i="7" s="1"/>
  <c r="AP138" i="7"/>
  <c r="AH138" i="7"/>
  <c r="AF138" i="7"/>
  <c r="X138" i="7"/>
  <c r="V138" i="7"/>
  <c r="N138" i="7"/>
  <c r="L138" i="7"/>
  <c r="E138" i="7"/>
  <c r="AQ138" i="7" s="1"/>
  <c r="AR137" i="7"/>
  <c r="AP137" i="7"/>
  <c r="AH137" i="7"/>
  <c r="AF137" i="7"/>
  <c r="X137" i="7"/>
  <c r="V137" i="7"/>
  <c r="N137" i="7"/>
  <c r="L137" i="7"/>
  <c r="E137" i="7"/>
  <c r="AR136" i="7"/>
  <c r="AR135" i="7" s="1"/>
  <c r="AP136" i="7"/>
  <c r="AH136" i="7"/>
  <c r="AH135" i="7" s="1"/>
  <c r="AF136" i="7"/>
  <c r="X136" i="7"/>
  <c r="V136" i="7"/>
  <c r="N136" i="7"/>
  <c r="L136" i="7"/>
  <c r="E136" i="7"/>
  <c r="E135" i="7" s="1"/>
  <c r="AR134" i="7"/>
  <c r="AP134" i="7"/>
  <c r="AH134" i="7"/>
  <c r="AF134" i="7"/>
  <c r="X134" i="7"/>
  <c r="V134" i="7"/>
  <c r="N134" i="7"/>
  <c r="L134" i="7"/>
  <c r="E134" i="7"/>
  <c r="AR133" i="7"/>
  <c r="AP133" i="7"/>
  <c r="AH133" i="7"/>
  <c r="AF133" i="7"/>
  <c r="X133" i="7"/>
  <c r="V133" i="7"/>
  <c r="N133" i="7"/>
  <c r="L133" i="7"/>
  <c r="E133" i="7"/>
  <c r="AR132" i="7"/>
  <c r="AR131" i="7" s="1"/>
  <c r="AP132" i="7"/>
  <c r="AH132" i="7"/>
  <c r="AF132" i="7"/>
  <c r="X132" i="7"/>
  <c r="V132" i="7"/>
  <c r="N132" i="7"/>
  <c r="L132" i="7"/>
  <c r="E132" i="7"/>
  <c r="AO131" i="7"/>
  <c r="AN131" i="7"/>
  <c r="AM131" i="7"/>
  <c r="AL131" i="7"/>
  <c r="AK131" i="7"/>
  <c r="AJ131" i="7"/>
  <c r="AE131" i="7"/>
  <c r="AD131" i="7"/>
  <c r="AC131" i="7"/>
  <c r="AB131" i="7"/>
  <c r="AA131" i="7"/>
  <c r="Z131" i="7"/>
  <c r="U131" i="7"/>
  <c r="T131" i="7"/>
  <c r="S131" i="7"/>
  <c r="R131" i="7"/>
  <c r="Q131" i="7"/>
  <c r="P131" i="7"/>
  <c r="K131" i="7"/>
  <c r="J131" i="7"/>
  <c r="I131" i="7"/>
  <c r="H131" i="7"/>
  <c r="G131" i="7"/>
  <c r="F131" i="7"/>
  <c r="D131" i="7"/>
  <c r="C131" i="7"/>
  <c r="AF129" i="7"/>
  <c r="AN129" i="7"/>
  <c r="AL129" i="7"/>
  <c r="AJ129" i="7"/>
  <c r="AD129" i="7"/>
  <c r="AB129" i="7"/>
  <c r="Z129" i="7"/>
  <c r="T129" i="7"/>
  <c r="R129" i="7"/>
  <c r="P129" i="7"/>
  <c r="J129" i="7"/>
  <c r="H129" i="7"/>
  <c r="F129" i="7"/>
  <c r="E129" i="7"/>
  <c r="D129" i="7"/>
  <c r="C129" i="7"/>
  <c r="AR128" i="7"/>
  <c r="AP128" i="7"/>
  <c r="AH128" i="7"/>
  <c r="AF128" i="7"/>
  <c r="X128" i="7"/>
  <c r="V128" i="7"/>
  <c r="N128" i="7"/>
  <c r="L128" i="7"/>
  <c r="E128" i="7"/>
  <c r="AR127" i="7"/>
  <c r="AP127" i="7"/>
  <c r="AH127" i="7"/>
  <c r="AF127" i="7"/>
  <c r="X127" i="7"/>
  <c r="V127" i="7"/>
  <c r="N127" i="7"/>
  <c r="L127" i="7"/>
  <c r="E127" i="7"/>
  <c r="AR126" i="7"/>
  <c r="AP126" i="7"/>
  <c r="AH126" i="7"/>
  <c r="AF126" i="7"/>
  <c r="X126" i="7"/>
  <c r="V126" i="7"/>
  <c r="N126" i="7"/>
  <c r="L126" i="7"/>
  <c r="E126" i="7"/>
  <c r="AR125" i="7"/>
  <c r="AP125" i="7"/>
  <c r="AH125" i="7"/>
  <c r="AF125" i="7"/>
  <c r="X125" i="7"/>
  <c r="V125" i="7"/>
  <c r="N125" i="7"/>
  <c r="L125" i="7"/>
  <c r="E125" i="7"/>
  <c r="AR124" i="7"/>
  <c r="AP124" i="7"/>
  <c r="AH124" i="7"/>
  <c r="AF124" i="7"/>
  <c r="X124" i="7"/>
  <c r="V124" i="7"/>
  <c r="N124" i="7"/>
  <c r="L124" i="7"/>
  <c r="E124" i="7"/>
  <c r="AR123" i="7"/>
  <c r="AP123" i="7"/>
  <c r="AH123" i="7"/>
  <c r="AF123" i="7"/>
  <c r="X123" i="7"/>
  <c r="V123" i="7"/>
  <c r="N123" i="7"/>
  <c r="L123" i="7"/>
  <c r="E123" i="7"/>
  <c r="AR122" i="7"/>
  <c r="AP122" i="7"/>
  <c r="AH122" i="7"/>
  <c r="AF122" i="7"/>
  <c r="X122" i="7"/>
  <c r="V122" i="7"/>
  <c r="N122" i="7"/>
  <c r="L122" i="7"/>
  <c r="E122" i="7"/>
  <c r="AR121" i="7"/>
  <c r="AP121" i="7"/>
  <c r="AH121" i="7"/>
  <c r="AF121" i="7"/>
  <c r="X121" i="7"/>
  <c r="V121" i="7"/>
  <c r="N121" i="7"/>
  <c r="L121" i="7"/>
  <c r="E121" i="7"/>
  <c r="AR120" i="7"/>
  <c r="AP120" i="7"/>
  <c r="AH120" i="7"/>
  <c r="AF120" i="7"/>
  <c r="X120" i="7"/>
  <c r="V120" i="7"/>
  <c r="N120" i="7"/>
  <c r="L120" i="7"/>
  <c r="E120" i="7"/>
  <c r="AR119" i="7"/>
  <c r="AP119" i="7"/>
  <c r="AH119" i="7"/>
  <c r="AF119" i="7"/>
  <c r="X119" i="7"/>
  <c r="V119" i="7"/>
  <c r="N119" i="7"/>
  <c r="L119" i="7"/>
  <c r="E119" i="7"/>
  <c r="AR118" i="7"/>
  <c r="AP118" i="7"/>
  <c r="AH118" i="7"/>
  <c r="AF118" i="7"/>
  <c r="X118" i="7"/>
  <c r="V118" i="7"/>
  <c r="N118" i="7"/>
  <c r="L118" i="7"/>
  <c r="E118" i="7"/>
  <c r="AR117" i="7"/>
  <c r="AP117" i="7"/>
  <c r="AH117" i="7"/>
  <c r="AF117" i="7"/>
  <c r="X117" i="7"/>
  <c r="V117" i="7"/>
  <c r="N117" i="7"/>
  <c r="L117" i="7"/>
  <c r="E117" i="7"/>
  <c r="AR116" i="7"/>
  <c r="AP116" i="7"/>
  <c r="AH116" i="7"/>
  <c r="AF116" i="7"/>
  <c r="X116" i="7"/>
  <c r="V116" i="7"/>
  <c r="N116" i="7"/>
  <c r="L116" i="7"/>
  <c r="E116" i="7"/>
  <c r="AR115" i="7"/>
  <c r="AP115" i="7"/>
  <c r="AH115" i="7"/>
  <c r="AF115" i="7"/>
  <c r="X115" i="7"/>
  <c r="V115" i="7"/>
  <c r="N115" i="7"/>
  <c r="L115" i="7"/>
  <c r="E115" i="7"/>
  <c r="AO113" i="7"/>
  <c r="AN113" i="7"/>
  <c r="AM113" i="7"/>
  <c r="AL113" i="7"/>
  <c r="AK113" i="7"/>
  <c r="AJ113" i="7"/>
  <c r="AE113" i="7"/>
  <c r="AD113" i="7"/>
  <c r="AC113" i="7"/>
  <c r="AB113" i="7"/>
  <c r="AA113" i="7"/>
  <c r="Z113" i="7"/>
  <c r="U113" i="7"/>
  <c r="T113" i="7"/>
  <c r="S113" i="7"/>
  <c r="R113" i="7"/>
  <c r="Q113" i="7"/>
  <c r="P113" i="7"/>
  <c r="K113" i="7"/>
  <c r="J113" i="7"/>
  <c r="I113" i="7"/>
  <c r="I147" i="7" s="1"/>
  <c r="H113" i="7"/>
  <c r="G113" i="7"/>
  <c r="F113" i="7"/>
  <c r="D113" i="7"/>
  <c r="C113" i="7"/>
  <c r="AR112" i="7"/>
  <c r="AP112" i="7"/>
  <c r="AH112" i="7"/>
  <c r="AF112" i="7"/>
  <c r="X112" i="7"/>
  <c r="V112" i="7"/>
  <c r="N112" i="7"/>
  <c r="L112" i="7"/>
  <c r="E112" i="7"/>
  <c r="AR111" i="7"/>
  <c r="AP111" i="7"/>
  <c r="AH111" i="7"/>
  <c r="AF111" i="7"/>
  <c r="X111" i="7"/>
  <c r="V111" i="7"/>
  <c r="N111" i="7"/>
  <c r="L111" i="7"/>
  <c r="E111" i="7"/>
  <c r="AR110" i="7"/>
  <c r="AP110" i="7"/>
  <c r="AH110" i="7"/>
  <c r="AF110" i="7"/>
  <c r="X110" i="7"/>
  <c r="V110" i="7"/>
  <c r="N110" i="7"/>
  <c r="L110" i="7"/>
  <c r="E110" i="7"/>
  <c r="AR109" i="7"/>
  <c r="AP109" i="7"/>
  <c r="AH109" i="7"/>
  <c r="AF109" i="7"/>
  <c r="X109" i="7"/>
  <c r="V109" i="7"/>
  <c r="N109" i="7"/>
  <c r="L109" i="7"/>
  <c r="E109" i="7"/>
  <c r="AR108" i="7"/>
  <c r="AP108" i="7"/>
  <c r="AH108" i="7"/>
  <c r="AF108" i="7"/>
  <c r="X108" i="7"/>
  <c r="V108" i="7"/>
  <c r="N108" i="7"/>
  <c r="L108" i="7"/>
  <c r="E108" i="7"/>
  <c r="AR107" i="7"/>
  <c r="AP107" i="7"/>
  <c r="AH107" i="7"/>
  <c r="AF107" i="7"/>
  <c r="X107" i="7"/>
  <c r="V107" i="7"/>
  <c r="N107" i="7"/>
  <c r="L107" i="7"/>
  <c r="E107" i="7"/>
  <c r="AR106" i="7"/>
  <c r="AP106" i="7"/>
  <c r="AH106" i="7"/>
  <c r="AF106" i="7"/>
  <c r="X106" i="7"/>
  <c r="V106" i="7"/>
  <c r="N106" i="7"/>
  <c r="L106" i="7"/>
  <c r="E106" i="7"/>
  <c r="AR105" i="7"/>
  <c r="AP105" i="7"/>
  <c r="AH105" i="7"/>
  <c r="AF105" i="7"/>
  <c r="X105" i="7"/>
  <c r="V105" i="7"/>
  <c r="N105" i="7"/>
  <c r="L105" i="7"/>
  <c r="E105" i="7"/>
  <c r="AR104" i="7"/>
  <c r="AP104" i="7"/>
  <c r="AH104" i="7"/>
  <c r="AF104" i="7"/>
  <c r="X104" i="7"/>
  <c r="V104" i="7"/>
  <c r="N104" i="7"/>
  <c r="L104" i="7"/>
  <c r="E104" i="7"/>
  <c r="AR103" i="7"/>
  <c r="AP103" i="7"/>
  <c r="AH103" i="7"/>
  <c r="AF103" i="7"/>
  <c r="X103" i="7"/>
  <c r="V103" i="7"/>
  <c r="N103" i="7"/>
  <c r="L103" i="7"/>
  <c r="E103" i="7"/>
  <c r="AR102" i="7"/>
  <c r="AP102" i="7"/>
  <c r="AH102" i="7"/>
  <c r="AF102" i="7"/>
  <c r="X102" i="7"/>
  <c r="V102" i="7"/>
  <c r="N102" i="7"/>
  <c r="L102" i="7"/>
  <c r="E102" i="7"/>
  <c r="AR101" i="7"/>
  <c r="AP101" i="7"/>
  <c r="AH101" i="7"/>
  <c r="AF101" i="7"/>
  <c r="X101" i="7"/>
  <c r="V101" i="7"/>
  <c r="N101" i="7"/>
  <c r="L101" i="7"/>
  <c r="E101" i="7"/>
  <c r="AR100" i="7"/>
  <c r="AP100" i="7"/>
  <c r="AH100" i="7"/>
  <c r="AF100" i="7"/>
  <c r="X100" i="7"/>
  <c r="V100" i="7"/>
  <c r="N100" i="7"/>
  <c r="L100" i="7"/>
  <c r="E100" i="7"/>
  <c r="AR96" i="7"/>
  <c r="AP96" i="7"/>
  <c r="AH96" i="7"/>
  <c r="AF96" i="7"/>
  <c r="X96" i="7"/>
  <c r="V96" i="7"/>
  <c r="N96" i="7"/>
  <c r="L96" i="7"/>
  <c r="E96" i="7"/>
  <c r="AR95" i="7"/>
  <c r="AP95" i="7"/>
  <c r="AH95" i="7"/>
  <c r="AF95" i="7"/>
  <c r="X95" i="7"/>
  <c r="V95" i="7"/>
  <c r="N95" i="7"/>
  <c r="L95" i="7"/>
  <c r="E95" i="7"/>
  <c r="AR94" i="7"/>
  <c r="AP94" i="7"/>
  <c r="AH94" i="7"/>
  <c r="AF94" i="7"/>
  <c r="X94" i="7"/>
  <c r="V94" i="7"/>
  <c r="N94" i="7"/>
  <c r="L94" i="7"/>
  <c r="E94" i="7"/>
  <c r="AR93" i="7"/>
  <c r="AP93" i="7"/>
  <c r="AH93" i="7"/>
  <c r="AF93" i="7"/>
  <c r="X93" i="7"/>
  <c r="V93" i="7"/>
  <c r="N93" i="7"/>
  <c r="L93" i="7"/>
  <c r="E93" i="7"/>
  <c r="AR92" i="7"/>
  <c r="AP92" i="7"/>
  <c r="AH92" i="7"/>
  <c r="AF92" i="7"/>
  <c r="X92" i="7"/>
  <c r="V92" i="7"/>
  <c r="N92" i="7"/>
  <c r="L92" i="7"/>
  <c r="E92" i="7"/>
  <c r="AR91" i="7"/>
  <c r="AP91" i="7"/>
  <c r="AH91" i="7"/>
  <c r="AF91" i="7"/>
  <c r="X91" i="7"/>
  <c r="V91" i="7"/>
  <c r="N91" i="7"/>
  <c r="L91" i="7"/>
  <c r="E91" i="7"/>
  <c r="AR90" i="7"/>
  <c r="AP90" i="7"/>
  <c r="AH90" i="7"/>
  <c r="AF90" i="7"/>
  <c r="X90" i="7"/>
  <c r="V90" i="7"/>
  <c r="N90" i="7"/>
  <c r="L90" i="7"/>
  <c r="E90" i="7"/>
  <c r="AR89" i="7"/>
  <c r="AP89" i="7"/>
  <c r="AH89" i="7"/>
  <c r="AF89" i="7"/>
  <c r="X89" i="7"/>
  <c r="V89" i="7"/>
  <c r="N89" i="7"/>
  <c r="L89" i="7"/>
  <c r="E89" i="7"/>
  <c r="AR88" i="7"/>
  <c r="AP88" i="7"/>
  <c r="AH88" i="7"/>
  <c r="AF88" i="7"/>
  <c r="X88" i="7"/>
  <c r="V88" i="7"/>
  <c r="N88" i="7"/>
  <c r="L88" i="7"/>
  <c r="E88" i="7"/>
  <c r="AR87" i="7"/>
  <c r="AP87" i="7"/>
  <c r="AH87" i="7"/>
  <c r="AF87" i="7"/>
  <c r="X87" i="7"/>
  <c r="V87" i="7"/>
  <c r="N87" i="7"/>
  <c r="L87" i="7"/>
  <c r="E87" i="7"/>
  <c r="AR86" i="7"/>
  <c r="AP86" i="7"/>
  <c r="AH86" i="7"/>
  <c r="AF86" i="7"/>
  <c r="X86" i="7"/>
  <c r="V86" i="7"/>
  <c r="N86" i="7"/>
  <c r="L86" i="7"/>
  <c r="E86" i="7"/>
  <c r="AR85" i="7"/>
  <c r="AP85" i="7"/>
  <c r="AH85" i="7"/>
  <c r="AF85" i="7"/>
  <c r="X85" i="7"/>
  <c r="V85" i="7"/>
  <c r="N85" i="7"/>
  <c r="L85" i="7"/>
  <c r="E85" i="7"/>
  <c r="AR84" i="7"/>
  <c r="AP84" i="7"/>
  <c r="AH84" i="7"/>
  <c r="AF84" i="7"/>
  <c r="X84" i="7"/>
  <c r="V84" i="7"/>
  <c r="N84" i="7"/>
  <c r="L84" i="7"/>
  <c r="E84" i="7"/>
  <c r="AR82" i="7"/>
  <c r="AP82" i="7"/>
  <c r="AH82" i="7"/>
  <c r="AF82" i="7"/>
  <c r="X82" i="7"/>
  <c r="V82" i="7"/>
  <c r="N82" i="7"/>
  <c r="L82" i="7"/>
  <c r="E82" i="7"/>
  <c r="AR80" i="7"/>
  <c r="AP80" i="7"/>
  <c r="AH80" i="7"/>
  <c r="AF80" i="7"/>
  <c r="X80" i="7"/>
  <c r="V80" i="7"/>
  <c r="N80" i="7"/>
  <c r="L80" i="7"/>
  <c r="E80" i="7"/>
  <c r="AR79" i="7"/>
  <c r="AP79" i="7"/>
  <c r="AH79" i="7"/>
  <c r="AF79" i="7"/>
  <c r="X79" i="7"/>
  <c r="V79" i="7"/>
  <c r="N79" i="7"/>
  <c r="L79" i="7"/>
  <c r="E79" i="7"/>
  <c r="AR78" i="7"/>
  <c r="AP78" i="7"/>
  <c r="AH78" i="7"/>
  <c r="AF78" i="7"/>
  <c r="X78" i="7"/>
  <c r="V78" i="7"/>
  <c r="N78" i="7"/>
  <c r="L78" i="7"/>
  <c r="E78" i="7"/>
  <c r="AR77" i="7"/>
  <c r="AP77" i="7"/>
  <c r="AH77" i="7"/>
  <c r="AF77" i="7"/>
  <c r="X77" i="7"/>
  <c r="V77" i="7"/>
  <c r="N77" i="7"/>
  <c r="L77" i="7"/>
  <c r="E77" i="7"/>
  <c r="AR76" i="7"/>
  <c r="AP76" i="7"/>
  <c r="AH76" i="7"/>
  <c r="AF76" i="7"/>
  <c r="X76" i="7"/>
  <c r="V76" i="7"/>
  <c r="N76" i="7"/>
  <c r="L76" i="7"/>
  <c r="E76" i="7"/>
  <c r="AR75" i="7"/>
  <c r="AP75" i="7"/>
  <c r="AH75" i="7"/>
  <c r="AF75" i="7"/>
  <c r="X75" i="7"/>
  <c r="V75" i="7"/>
  <c r="N75" i="7"/>
  <c r="L75" i="7"/>
  <c r="E75" i="7"/>
  <c r="AR74" i="7"/>
  <c r="AP74" i="7"/>
  <c r="AH74" i="7"/>
  <c r="AF74" i="7"/>
  <c r="X74" i="7"/>
  <c r="V74" i="7"/>
  <c r="N74" i="7"/>
  <c r="L74" i="7"/>
  <c r="E74" i="7"/>
  <c r="AR73" i="7"/>
  <c r="AP73" i="7"/>
  <c r="AH73" i="7"/>
  <c r="AF73" i="7"/>
  <c r="X73" i="7"/>
  <c r="V73" i="7"/>
  <c r="N73" i="7"/>
  <c r="L73" i="7"/>
  <c r="E73" i="7"/>
  <c r="AR72" i="7"/>
  <c r="AP72" i="7"/>
  <c r="AH72" i="7"/>
  <c r="AF72" i="7"/>
  <c r="X72" i="7"/>
  <c r="V72" i="7"/>
  <c r="N72" i="7"/>
  <c r="L72" i="7"/>
  <c r="E72" i="7"/>
  <c r="AR71" i="7"/>
  <c r="AP71" i="7"/>
  <c r="AH71" i="7"/>
  <c r="AF71" i="7"/>
  <c r="X71" i="7"/>
  <c r="V71" i="7"/>
  <c r="N71" i="7"/>
  <c r="L71" i="7"/>
  <c r="E71" i="7"/>
  <c r="AR70" i="7"/>
  <c r="AP70" i="7"/>
  <c r="AH70" i="7"/>
  <c r="AF70" i="7"/>
  <c r="X70" i="7"/>
  <c r="V70" i="7"/>
  <c r="N70" i="7"/>
  <c r="L70" i="7"/>
  <c r="E70" i="7"/>
  <c r="AR69" i="7"/>
  <c r="AP69" i="7"/>
  <c r="AH69" i="7"/>
  <c r="AF69" i="7"/>
  <c r="X69" i="7"/>
  <c r="V69" i="7"/>
  <c r="N69" i="7"/>
  <c r="L69" i="7"/>
  <c r="E69" i="7"/>
  <c r="AR68" i="7"/>
  <c r="AP68" i="7"/>
  <c r="AH68" i="7"/>
  <c r="AF68" i="7"/>
  <c r="X68" i="7"/>
  <c r="V68" i="7"/>
  <c r="N68" i="7"/>
  <c r="L68" i="7"/>
  <c r="E68" i="7"/>
  <c r="AR67" i="7"/>
  <c r="AP67" i="7"/>
  <c r="AH67" i="7"/>
  <c r="AF67" i="7"/>
  <c r="X67" i="7"/>
  <c r="V67" i="7"/>
  <c r="N67" i="7"/>
  <c r="L67" i="7"/>
  <c r="E67" i="7"/>
  <c r="AR66" i="7"/>
  <c r="AP66" i="7"/>
  <c r="AH66" i="7"/>
  <c r="AF66" i="7"/>
  <c r="X66" i="7"/>
  <c r="V66" i="7"/>
  <c r="N66" i="7"/>
  <c r="L66" i="7"/>
  <c r="E66" i="7"/>
  <c r="AR65" i="7"/>
  <c r="AP65" i="7"/>
  <c r="AH65" i="7"/>
  <c r="AF65" i="7"/>
  <c r="X65" i="7"/>
  <c r="V65" i="7"/>
  <c r="N65" i="7"/>
  <c r="L65" i="7"/>
  <c r="E65" i="7"/>
  <c r="AR64" i="7"/>
  <c r="AP64" i="7"/>
  <c r="AH64" i="7"/>
  <c r="AF64" i="7"/>
  <c r="X64" i="7"/>
  <c r="V64" i="7"/>
  <c r="N64" i="7"/>
  <c r="L64" i="7"/>
  <c r="E64" i="7"/>
  <c r="AR63" i="7"/>
  <c r="AP63" i="7"/>
  <c r="AH63" i="7"/>
  <c r="AF63" i="7"/>
  <c r="X63" i="7"/>
  <c r="V63" i="7"/>
  <c r="N63" i="7"/>
  <c r="L63" i="7"/>
  <c r="E63" i="7"/>
  <c r="AR62" i="7"/>
  <c r="AP62" i="7"/>
  <c r="AH62" i="7"/>
  <c r="AF62" i="7"/>
  <c r="X62" i="7"/>
  <c r="V62" i="7"/>
  <c r="N62" i="7"/>
  <c r="L62" i="7"/>
  <c r="E62" i="7"/>
  <c r="AR61" i="7"/>
  <c r="AP61" i="7"/>
  <c r="AH61" i="7"/>
  <c r="AF61" i="7"/>
  <c r="X61" i="7"/>
  <c r="V61" i="7"/>
  <c r="N61" i="7"/>
  <c r="L61" i="7"/>
  <c r="E61" i="7"/>
  <c r="AR60" i="7"/>
  <c r="AP60" i="7"/>
  <c r="AH60" i="7"/>
  <c r="AF60" i="7"/>
  <c r="X60" i="7"/>
  <c r="V60" i="7"/>
  <c r="N60" i="7"/>
  <c r="L60" i="7"/>
  <c r="E60" i="7"/>
  <c r="AR59" i="7"/>
  <c r="AP59" i="7"/>
  <c r="AH59" i="7"/>
  <c r="AF59" i="7"/>
  <c r="X59" i="7"/>
  <c r="V59" i="7"/>
  <c r="N59" i="7"/>
  <c r="L59" i="7"/>
  <c r="E59" i="7"/>
  <c r="AR58" i="7"/>
  <c r="AP58" i="7"/>
  <c r="AH58" i="7"/>
  <c r="AF58" i="7"/>
  <c r="X58" i="7"/>
  <c r="V58" i="7"/>
  <c r="N58" i="7"/>
  <c r="L58" i="7"/>
  <c r="E58" i="7"/>
  <c r="AR57" i="7"/>
  <c r="AP57" i="7"/>
  <c r="AH57" i="7"/>
  <c r="AF57" i="7"/>
  <c r="X57" i="7"/>
  <c r="V57" i="7"/>
  <c r="N57" i="7"/>
  <c r="L57" i="7"/>
  <c r="E57" i="7"/>
  <c r="AR56" i="7"/>
  <c r="AP56" i="7"/>
  <c r="AH56" i="7"/>
  <c r="AF56" i="7"/>
  <c r="X56" i="7"/>
  <c r="V56" i="7"/>
  <c r="N56" i="7"/>
  <c r="L56" i="7"/>
  <c r="E56" i="7"/>
  <c r="AR55" i="7"/>
  <c r="AP55" i="7"/>
  <c r="AH55" i="7"/>
  <c r="AF55" i="7"/>
  <c r="X55" i="7"/>
  <c r="V55" i="7"/>
  <c r="N55" i="7"/>
  <c r="L55" i="7"/>
  <c r="E55" i="7"/>
  <c r="AR54" i="7"/>
  <c r="AP54" i="7"/>
  <c r="AH54" i="7"/>
  <c r="AF54" i="7"/>
  <c r="X54" i="7"/>
  <c r="V54" i="7"/>
  <c r="N54" i="7"/>
  <c r="L54" i="7"/>
  <c r="E54" i="7"/>
  <c r="AR53" i="7"/>
  <c r="AP53" i="7"/>
  <c r="AH53" i="7"/>
  <c r="AF53" i="7"/>
  <c r="X53" i="7"/>
  <c r="V53" i="7"/>
  <c r="N53" i="7"/>
  <c r="L53" i="7"/>
  <c r="E53" i="7"/>
  <c r="AR52" i="7"/>
  <c r="AP52" i="7"/>
  <c r="AH52" i="7"/>
  <c r="AF52" i="7"/>
  <c r="X52" i="7"/>
  <c r="V52" i="7"/>
  <c r="N52" i="7"/>
  <c r="L52" i="7"/>
  <c r="E52" i="7"/>
  <c r="AR51" i="7"/>
  <c r="AP51" i="7"/>
  <c r="AH51" i="7"/>
  <c r="AF51" i="7"/>
  <c r="X51" i="7"/>
  <c r="V51" i="7"/>
  <c r="N51" i="7"/>
  <c r="L51" i="7"/>
  <c r="E51" i="7"/>
  <c r="AR50" i="7"/>
  <c r="AP50" i="7"/>
  <c r="AH50" i="7"/>
  <c r="AF50" i="7"/>
  <c r="X50" i="7"/>
  <c r="V50" i="7"/>
  <c r="N50" i="7"/>
  <c r="L50" i="7"/>
  <c r="E50" i="7"/>
  <c r="AR49" i="7"/>
  <c r="AP49" i="7"/>
  <c r="AH49" i="7"/>
  <c r="AF49" i="7"/>
  <c r="X49" i="7"/>
  <c r="V49" i="7"/>
  <c r="N49" i="7"/>
  <c r="L49" i="7"/>
  <c r="E49" i="7"/>
  <c r="AR48" i="7"/>
  <c r="AP48" i="7"/>
  <c r="AH48" i="7"/>
  <c r="AF48" i="7"/>
  <c r="X48" i="7"/>
  <c r="V48" i="7"/>
  <c r="N48" i="7"/>
  <c r="L48" i="7"/>
  <c r="E48" i="7"/>
  <c r="AO47" i="7"/>
  <c r="AN47" i="7"/>
  <c r="AM47" i="7"/>
  <c r="AL47" i="7"/>
  <c r="AK47" i="7"/>
  <c r="AJ47" i="7"/>
  <c r="AE47" i="7"/>
  <c r="AD47" i="7"/>
  <c r="AC47" i="7"/>
  <c r="AB47" i="7"/>
  <c r="AA47" i="7"/>
  <c r="Z47" i="7"/>
  <c r="U47" i="7"/>
  <c r="T47" i="7"/>
  <c r="S47" i="7"/>
  <c r="R47" i="7"/>
  <c r="Q47" i="7"/>
  <c r="P47" i="7"/>
  <c r="K47" i="7"/>
  <c r="J47" i="7"/>
  <c r="I47" i="7"/>
  <c r="H47" i="7"/>
  <c r="G47" i="7"/>
  <c r="F47" i="7"/>
  <c r="D47" i="7"/>
  <c r="C47" i="7"/>
  <c r="AR46" i="7"/>
  <c r="AP46" i="7"/>
  <c r="AH46" i="7"/>
  <c r="AF46" i="7"/>
  <c r="X46" i="7"/>
  <c r="V46" i="7"/>
  <c r="N46" i="7"/>
  <c r="L46" i="7"/>
  <c r="E46" i="7"/>
  <c r="AR45" i="7"/>
  <c r="AP45" i="7"/>
  <c r="AH45" i="7"/>
  <c r="AF45" i="7"/>
  <c r="X45" i="7"/>
  <c r="V45" i="7"/>
  <c r="N45" i="7"/>
  <c r="L45" i="7"/>
  <c r="E45" i="7"/>
  <c r="AR44" i="7"/>
  <c r="AP44" i="7"/>
  <c r="AH44" i="7"/>
  <c r="AF44" i="7"/>
  <c r="X44" i="7"/>
  <c r="V44" i="7"/>
  <c r="N44" i="7"/>
  <c r="L44" i="7"/>
  <c r="E44" i="7"/>
  <c r="AR43" i="7"/>
  <c r="AP43" i="7"/>
  <c r="AH43" i="7"/>
  <c r="AF43" i="7"/>
  <c r="X43" i="7"/>
  <c r="V43" i="7"/>
  <c r="N43" i="7"/>
  <c r="L43" i="7"/>
  <c r="E43" i="7"/>
  <c r="AR42" i="7"/>
  <c r="AP42" i="7"/>
  <c r="AH42" i="7"/>
  <c r="AF42" i="7"/>
  <c r="X42" i="7"/>
  <c r="V42" i="7"/>
  <c r="N42" i="7"/>
  <c r="L42" i="7"/>
  <c r="E42" i="7"/>
  <c r="AR41" i="7"/>
  <c r="AP41" i="7"/>
  <c r="AH41" i="7"/>
  <c r="AF41" i="7"/>
  <c r="X41" i="7"/>
  <c r="V41" i="7"/>
  <c r="N41" i="7"/>
  <c r="L41" i="7"/>
  <c r="E41" i="7"/>
  <c r="AR40" i="7"/>
  <c r="AP40" i="7"/>
  <c r="AH40" i="7"/>
  <c r="AF40" i="7"/>
  <c r="X40" i="7"/>
  <c r="V40" i="7"/>
  <c r="N40" i="7"/>
  <c r="L40" i="7"/>
  <c r="E40" i="7"/>
  <c r="AR39" i="7"/>
  <c r="AP39" i="7"/>
  <c r="AH39" i="7"/>
  <c r="AF39" i="7"/>
  <c r="X39" i="7"/>
  <c r="V39" i="7"/>
  <c r="N39" i="7"/>
  <c r="L39" i="7"/>
  <c r="E39" i="7"/>
  <c r="AR38" i="7"/>
  <c r="AP38" i="7"/>
  <c r="AH38" i="7"/>
  <c r="AF38" i="7"/>
  <c r="X38" i="7"/>
  <c r="V38" i="7"/>
  <c r="N38" i="7"/>
  <c r="L38" i="7"/>
  <c r="E38" i="7"/>
  <c r="AR37" i="7"/>
  <c r="AP37" i="7"/>
  <c r="AH37" i="7"/>
  <c r="AF37" i="7"/>
  <c r="X37" i="7"/>
  <c r="V37" i="7"/>
  <c r="N37" i="7"/>
  <c r="L37" i="7"/>
  <c r="E37" i="7"/>
  <c r="AR36" i="7"/>
  <c r="AP36" i="7"/>
  <c r="AH36" i="7"/>
  <c r="AF36" i="7"/>
  <c r="X36" i="7"/>
  <c r="V36" i="7"/>
  <c r="N36" i="7"/>
  <c r="L36" i="7"/>
  <c r="E36" i="7"/>
  <c r="AR35" i="7"/>
  <c r="AP35" i="7"/>
  <c r="AH35" i="7"/>
  <c r="AF35" i="7"/>
  <c r="X35" i="7"/>
  <c r="V35" i="7"/>
  <c r="N35" i="7"/>
  <c r="L35" i="7"/>
  <c r="E35" i="7"/>
  <c r="AR34" i="7"/>
  <c r="AP34" i="7"/>
  <c r="AH34" i="7"/>
  <c r="AF34" i="7"/>
  <c r="X34" i="7"/>
  <c r="V34" i="7"/>
  <c r="N34" i="7"/>
  <c r="L34" i="7"/>
  <c r="E34" i="7"/>
  <c r="AR33" i="7"/>
  <c r="AP33" i="7"/>
  <c r="AH33" i="7"/>
  <c r="AF33" i="7"/>
  <c r="X33" i="7"/>
  <c r="V33" i="7"/>
  <c r="N33" i="7"/>
  <c r="L33" i="7"/>
  <c r="E33" i="7"/>
  <c r="AR28" i="7"/>
  <c r="AP28" i="7"/>
  <c r="AH28" i="7"/>
  <c r="AF28" i="7"/>
  <c r="X28" i="7"/>
  <c r="V28" i="7"/>
  <c r="N28" i="7"/>
  <c r="L28" i="7"/>
  <c r="E28" i="7"/>
  <c r="AR27" i="7"/>
  <c r="AP27" i="7"/>
  <c r="AH27" i="7"/>
  <c r="AF27" i="7"/>
  <c r="X27" i="7"/>
  <c r="V27" i="7"/>
  <c r="N27" i="7"/>
  <c r="L27" i="7"/>
  <c r="E27" i="7"/>
  <c r="AR26" i="7"/>
  <c r="AP26" i="7"/>
  <c r="AH26" i="7"/>
  <c r="AF26" i="7"/>
  <c r="X26" i="7"/>
  <c r="V26" i="7"/>
  <c r="N26" i="7"/>
  <c r="L26" i="7"/>
  <c r="E26" i="7"/>
  <c r="AR25" i="7"/>
  <c r="AP25" i="7"/>
  <c r="AH25" i="7"/>
  <c r="AF25" i="7"/>
  <c r="X25" i="7"/>
  <c r="V25" i="7"/>
  <c r="N25" i="7"/>
  <c r="L25" i="7"/>
  <c r="E25" i="7"/>
  <c r="E146" i="6"/>
  <c r="W146" i="6" s="1"/>
  <c r="E145" i="6"/>
  <c r="AX145" i="6" s="1"/>
  <c r="E144" i="6"/>
  <c r="AG144" i="6" s="1"/>
  <c r="K143" i="6"/>
  <c r="J143" i="6"/>
  <c r="I143" i="6"/>
  <c r="H143" i="6"/>
  <c r="G143" i="6"/>
  <c r="F143" i="6"/>
  <c r="D143" i="6"/>
  <c r="C143" i="6"/>
  <c r="E138" i="6"/>
  <c r="M138" i="6" s="1"/>
  <c r="E137" i="6"/>
  <c r="E136" i="6"/>
  <c r="E134" i="6"/>
  <c r="AQ134" i="6" s="1"/>
  <c r="E133" i="6"/>
  <c r="M133" i="6" s="1"/>
  <c r="E132" i="6"/>
  <c r="AG132" i="6" s="1"/>
  <c r="K131" i="6"/>
  <c r="J131" i="6"/>
  <c r="I131" i="6"/>
  <c r="H131" i="6"/>
  <c r="G131" i="6"/>
  <c r="F131" i="6"/>
  <c r="D131" i="6"/>
  <c r="C131" i="6"/>
  <c r="J129" i="6"/>
  <c r="H129" i="6"/>
  <c r="F129" i="6"/>
  <c r="E129" i="6"/>
  <c r="AQ129" i="6" s="1"/>
  <c r="D129" i="6"/>
  <c r="C129" i="6"/>
  <c r="E128" i="6"/>
  <c r="AU128" i="6" s="1"/>
  <c r="E127" i="6"/>
  <c r="AG127" i="6" s="1"/>
  <c r="E126" i="6"/>
  <c r="AG126" i="6" s="1"/>
  <c r="E125" i="6"/>
  <c r="AG125" i="6" s="1"/>
  <c r="E124" i="6"/>
  <c r="AG124" i="6" s="1"/>
  <c r="E123" i="6"/>
  <c r="AG123" i="6" s="1"/>
  <c r="E122" i="6"/>
  <c r="M122" i="6" s="1"/>
  <c r="E121" i="6"/>
  <c r="AX121" i="6" s="1"/>
  <c r="E120" i="6"/>
  <c r="AQ120" i="6" s="1"/>
  <c r="E119" i="6"/>
  <c r="W119" i="6" s="1"/>
  <c r="E118" i="6"/>
  <c r="AQ118" i="6" s="1"/>
  <c r="E117" i="6"/>
  <c r="W117" i="6" s="1"/>
  <c r="E116" i="6"/>
  <c r="AQ116" i="6" s="1"/>
  <c r="E115" i="6"/>
  <c r="AQ115" i="6" s="1"/>
  <c r="K113" i="6"/>
  <c r="J113" i="6"/>
  <c r="I113" i="6"/>
  <c r="H113" i="6"/>
  <c r="G113" i="6"/>
  <c r="F113" i="6"/>
  <c r="D113" i="6"/>
  <c r="C113" i="6"/>
  <c r="E112" i="6"/>
  <c r="M112" i="6" s="1"/>
  <c r="E111" i="6"/>
  <c r="W111" i="6" s="1"/>
  <c r="E110" i="6"/>
  <c r="AQ110" i="6" s="1"/>
  <c r="E109" i="6"/>
  <c r="AG109" i="6" s="1"/>
  <c r="E108" i="6"/>
  <c r="AQ108" i="6" s="1"/>
  <c r="E107" i="6"/>
  <c r="M107" i="6" s="1"/>
  <c r="E106" i="6"/>
  <c r="W106" i="6" s="1"/>
  <c r="E105" i="6"/>
  <c r="E104" i="6"/>
  <c r="W104" i="6" s="1"/>
  <c r="E103" i="6"/>
  <c r="AQ103" i="6" s="1"/>
  <c r="E102" i="6"/>
  <c r="W102" i="6" s="1"/>
  <c r="E101" i="6"/>
  <c r="M101" i="6" s="1"/>
  <c r="E100" i="6"/>
  <c r="M100" i="6" s="1"/>
  <c r="E96" i="6"/>
  <c r="E95" i="6"/>
  <c r="E94" i="6"/>
  <c r="M94" i="6" s="1"/>
  <c r="E93" i="6"/>
  <c r="E92" i="6"/>
  <c r="W92" i="6" s="1"/>
  <c r="E91" i="6"/>
  <c r="M91" i="6" s="1"/>
  <c r="E90" i="6"/>
  <c r="M90" i="6" s="1"/>
  <c r="E89" i="6"/>
  <c r="AX89" i="6" s="1"/>
  <c r="E88" i="6"/>
  <c r="E87" i="6"/>
  <c r="AG87" i="6" s="1"/>
  <c r="E86" i="6"/>
  <c r="W86" i="6" s="1"/>
  <c r="E85" i="6"/>
  <c r="E84" i="6"/>
  <c r="E82" i="6"/>
  <c r="W82" i="6" s="1"/>
  <c r="E80" i="6"/>
  <c r="AQ80" i="6" s="1"/>
  <c r="E79" i="6"/>
  <c r="AQ79" i="6" s="1"/>
  <c r="E78" i="6"/>
  <c r="E77" i="6"/>
  <c r="AQ77" i="6" s="1"/>
  <c r="E76" i="6"/>
  <c r="M76" i="6" s="1"/>
  <c r="E75" i="6"/>
  <c r="M75" i="6" s="1"/>
  <c r="E74" i="6"/>
  <c r="E73" i="6"/>
  <c r="AG73" i="6" s="1"/>
  <c r="E72" i="6"/>
  <c r="AQ72" i="6" s="1"/>
  <c r="E71" i="6"/>
  <c r="AQ71" i="6" s="1"/>
  <c r="E70" i="6"/>
  <c r="M70" i="6" s="1"/>
  <c r="E69" i="6"/>
  <c r="M69" i="6" s="1"/>
  <c r="E68" i="6"/>
  <c r="AQ68" i="6" s="1"/>
  <c r="E67" i="6"/>
  <c r="AQ67" i="6" s="1"/>
  <c r="E66" i="6"/>
  <c r="E65" i="6"/>
  <c r="W65" i="6" s="1"/>
  <c r="E64" i="6"/>
  <c r="AG64" i="6" s="1"/>
  <c r="E63" i="6"/>
  <c r="AQ63" i="6" s="1"/>
  <c r="E62" i="6"/>
  <c r="E61" i="6"/>
  <c r="M61" i="6" s="1"/>
  <c r="E60" i="6"/>
  <c r="AG60" i="6" s="1"/>
  <c r="E59" i="6"/>
  <c r="AQ59" i="6" s="1"/>
  <c r="E58" i="6"/>
  <c r="W58" i="6" s="1"/>
  <c r="E57" i="6"/>
  <c r="W57" i="6" s="1"/>
  <c r="E56" i="6"/>
  <c r="M56" i="6" s="1"/>
  <c r="E55" i="6"/>
  <c r="W55" i="6" s="1"/>
  <c r="E54" i="6"/>
  <c r="W54" i="6" s="1"/>
  <c r="E53" i="6"/>
  <c r="W53" i="6" s="1"/>
  <c r="E52" i="6"/>
  <c r="AG52" i="6" s="1"/>
  <c r="E51" i="6"/>
  <c r="AQ51" i="6" s="1"/>
  <c r="E50" i="6"/>
  <c r="W50" i="6" s="1"/>
  <c r="E49" i="6"/>
  <c r="AQ49" i="6" s="1"/>
  <c r="E48" i="6"/>
  <c r="AQ48" i="6" s="1"/>
  <c r="K47" i="6"/>
  <c r="J47" i="6"/>
  <c r="I47" i="6"/>
  <c r="H47" i="6"/>
  <c r="G47" i="6"/>
  <c r="F47" i="6"/>
  <c r="D47" i="6"/>
  <c r="C47" i="6"/>
  <c r="C147" i="6" s="1"/>
  <c r="E46" i="6"/>
  <c r="AX46" i="6" s="1"/>
  <c r="E45" i="6"/>
  <c r="AQ45" i="6" s="1"/>
  <c r="E44" i="6"/>
  <c r="W44" i="6" s="1"/>
  <c r="E43" i="6"/>
  <c r="M43" i="6" s="1"/>
  <c r="E42" i="6"/>
  <c r="W42" i="6" s="1"/>
  <c r="E41" i="6"/>
  <c r="AG41" i="6" s="1"/>
  <c r="E40" i="6"/>
  <c r="M40" i="6" s="1"/>
  <c r="E39" i="6"/>
  <c r="AG39" i="6" s="1"/>
  <c r="E38" i="6"/>
  <c r="AG38" i="6" s="1"/>
  <c r="E37" i="6"/>
  <c r="M37" i="6" s="1"/>
  <c r="E36" i="6"/>
  <c r="AQ36" i="6" s="1"/>
  <c r="E35" i="6"/>
  <c r="W35" i="6" s="1"/>
  <c r="E34" i="6"/>
  <c r="AG34" i="6" s="1"/>
  <c r="E33" i="6"/>
  <c r="AG33" i="6" s="1"/>
  <c r="E28" i="6"/>
  <c r="AG28" i="6" s="1"/>
  <c r="E27" i="6"/>
  <c r="AG27" i="6" s="1"/>
  <c r="E26" i="6"/>
  <c r="AU26" i="6" s="1"/>
  <c r="E25" i="6"/>
  <c r="AG25" i="6" s="1"/>
  <c r="AO26" i="5"/>
  <c r="AO36" i="5"/>
  <c r="AR36" i="5" s="1"/>
  <c r="AS36" i="5" s="1"/>
  <c r="AO37" i="5"/>
  <c r="AO38" i="5"/>
  <c r="AR38" i="5" s="1"/>
  <c r="AS38" i="5" s="1"/>
  <c r="AO40" i="5"/>
  <c r="AR40" i="5" s="1"/>
  <c r="AS40" i="5" s="1"/>
  <c r="AO44" i="5"/>
  <c r="AR44" i="5" s="1"/>
  <c r="AO46" i="5"/>
  <c r="AR46" i="5" s="1"/>
  <c r="AS46" i="5" s="1"/>
  <c r="F47" i="5"/>
  <c r="P47" i="5"/>
  <c r="R47" i="5"/>
  <c r="T47" i="5"/>
  <c r="Z47" i="5"/>
  <c r="AB47" i="5"/>
  <c r="AD47" i="5"/>
  <c r="AK47" i="5"/>
  <c r="AM47" i="5"/>
  <c r="AO48" i="5"/>
  <c r="AO50" i="5"/>
  <c r="AO51" i="5"/>
  <c r="AO52" i="5"/>
  <c r="AR52" i="5" s="1"/>
  <c r="AS52" i="5" s="1"/>
  <c r="AO54" i="5"/>
  <c r="AO55" i="5"/>
  <c r="AO56" i="5"/>
  <c r="AR56" i="5" s="1"/>
  <c r="AO58" i="5"/>
  <c r="AO59" i="5"/>
  <c r="AO60" i="5"/>
  <c r="AR60" i="5" s="1"/>
  <c r="AS60" i="5" s="1"/>
  <c r="AO64" i="5"/>
  <c r="AR64" i="5" s="1"/>
  <c r="AO66" i="5"/>
  <c r="AO68" i="5"/>
  <c r="AR68" i="5" s="1"/>
  <c r="AO70" i="5"/>
  <c r="AR70" i="5" s="1"/>
  <c r="AS70" i="5" s="1"/>
  <c r="AO73" i="5"/>
  <c r="AO75" i="5"/>
  <c r="AR75" i="5" s="1"/>
  <c r="AO77" i="5"/>
  <c r="AR77" i="5" s="1"/>
  <c r="AO79" i="5"/>
  <c r="AR79" i="5" s="1"/>
  <c r="AS79" i="5" s="1"/>
  <c r="AO80" i="5"/>
  <c r="AO82" i="5"/>
  <c r="AR82" i="5" s="1"/>
  <c r="AS82" i="5" s="1"/>
  <c r="F84" i="5"/>
  <c r="J84" i="5"/>
  <c r="P84" i="5"/>
  <c r="R84" i="5"/>
  <c r="T84" i="5"/>
  <c r="AD84" i="5"/>
  <c r="AK84" i="5"/>
  <c r="AM84" i="5"/>
  <c r="F85" i="5"/>
  <c r="F85" i="9" s="1"/>
  <c r="J85" i="5"/>
  <c r="J85" i="9" s="1"/>
  <c r="P85" i="5"/>
  <c r="R85" i="5"/>
  <c r="R85" i="9" s="1"/>
  <c r="T85" i="5"/>
  <c r="T85" i="9" s="1"/>
  <c r="AD85" i="5"/>
  <c r="AD85" i="9" s="1"/>
  <c r="AK85" i="5"/>
  <c r="AM85" i="5"/>
  <c r="AM85" i="9" s="1"/>
  <c r="F86" i="5"/>
  <c r="J86" i="5"/>
  <c r="J86" i="9" s="1"/>
  <c r="P86" i="5"/>
  <c r="P86" i="9" s="1"/>
  <c r="R86" i="5"/>
  <c r="R86" i="9" s="1"/>
  <c r="T86" i="5"/>
  <c r="T86" i="9" s="1"/>
  <c r="AD86" i="5"/>
  <c r="AD86" i="9" s="1"/>
  <c r="AK86" i="5"/>
  <c r="AM86" i="5"/>
  <c r="AM86" i="9" s="1"/>
  <c r="F87" i="5"/>
  <c r="J87" i="5"/>
  <c r="J87" i="9" s="1"/>
  <c r="P87" i="5"/>
  <c r="R87" i="5"/>
  <c r="R87" i="9" s="1"/>
  <c r="T87" i="5"/>
  <c r="T87" i="9" s="1"/>
  <c r="AD87" i="5"/>
  <c r="AD87" i="9" s="1"/>
  <c r="AK87" i="5"/>
  <c r="AM87" i="5"/>
  <c r="AM87" i="9" s="1"/>
  <c r="F88" i="5"/>
  <c r="J88" i="5"/>
  <c r="J88" i="9" s="1"/>
  <c r="P88" i="5"/>
  <c r="P88" i="9" s="1"/>
  <c r="R88" i="5"/>
  <c r="R88" i="9" s="1"/>
  <c r="T88" i="5"/>
  <c r="T88" i="9" s="1"/>
  <c r="AD88" i="5"/>
  <c r="AD88" i="9" s="1"/>
  <c r="AK88" i="5"/>
  <c r="AM88" i="5"/>
  <c r="AM88" i="9" s="1"/>
  <c r="F89" i="5"/>
  <c r="F89" i="9" s="1"/>
  <c r="J89" i="5"/>
  <c r="J89" i="9" s="1"/>
  <c r="P89" i="5"/>
  <c r="P89" i="9" s="1"/>
  <c r="R89" i="5"/>
  <c r="R89" i="9" s="1"/>
  <c r="T89" i="5"/>
  <c r="T89" i="9" s="1"/>
  <c r="AD89" i="5"/>
  <c r="AD89" i="9" s="1"/>
  <c r="AK89" i="5"/>
  <c r="AM89" i="5"/>
  <c r="AM89" i="9" s="1"/>
  <c r="F90" i="5"/>
  <c r="J90" i="5"/>
  <c r="J90" i="9" s="1"/>
  <c r="P90" i="5"/>
  <c r="R90" i="5"/>
  <c r="R90" i="9" s="1"/>
  <c r="T90" i="5"/>
  <c r="T90" i="9" s="1"/>
  <c r="AD90" i="5"/>
  <c r="AD90" i="9" s="1"/>
  <c r="AK90" i="5"/>
  <c r="AM90" i="5"/>
  <c r="AM90" i="9" s="1"/>
  <c r="F91" i="5"/>
  <c r="F91" i="9" s="1"/>
  <c r="J91" i="5"/>
  <c r="J91" i="9" s="1"/>
  <c r="P91" i="5"/>
  <c r="R91" i="5"/>
  <c r="R91" i="9" s="1"/>
  <c r="T91" i="5"/>
  <c r="T91" i="9" s="1"/>
  <c r="AD91" i="5"/>
  <c r="AD91" i="9" s="1"/>
  <c r="AK91" i="5"/>
  <c r="AM91" i="5"/>
  <c r="AM91" i="9" s="1"/>
  <c r="F92" i="5"/>
  <c r="J92" i="5"/>
  <c r="J92" i="9" s="1"/>
  <c r="P92" i="5"/>
  <c r="R92" i="5"/>
  <c r="R92" i="9" s="1"/>
  <c r="T92" i="5"/>
  <c r="T92" i="9" s="1"/>
  <c r="AD92" i="5"/>
  <c r="AD92" i="9" s="1"/>
  <c r="AK92" i="5"/>
  <c r="AM92" i="5"/>
  <c r="AM92" i="9" s="1"/>
  <c r="F93" i="5"/>
  <c r="J93" i="5"/>
  <c r="J93" i="9" s="1"/>
  <c r="P93" i="5"/>
  <c r="P93" i="9" s="1"/>
  <c r="R93" i="5"/>
  <c r="R93" i="9" s="1"/>
  <c r="T93" i="5"/>
  <c r="T93" i="9" s="1"/>
  <c r="AD93" i="5"/>
  <c r="AD93" i="9" s="1"/>
  <c r="AK93" i="5"/>
  <c r="AM93" i="5"/>
  <c r="AM93" i="9" s="1"/>
  <c r="F94" i="5"/>
  <c r="J94" i="5"/>
  <c r="J94" i="9" s="1"/>
  <c r="P94" i="5"/>
  <c r="R94" i="5"/>
  <c r="R94" i="9" s="1"/>
  <c r="T94" i="5"/>
  <c r="T94" i="9" s="1"/>
  <c r="AD94" i="5"/>
  <c r="AD94" i="9" s="1"/>
  <c r="AK94" i="5"/>
  <c r="AM94" i="5"/>
  <c r="AM94" i="9" s="1"/>
  <c r="F95" i="5"/>
  <c r="J95" i="5"/>
  <c r="J95" i="9" s="1"/>
  <c r="P95" i="5"/>
  <c r="R95" i="5"/>
  <c r="R95" i="9" s="1"/>
  <c r="T95" i="5"/>
  <c r="T95" i="9" s="1"/>
  <c r="AD95" i="5"/>
  <c r="AD95" i="9" s="1"/>
  <c r="AK95" i="5"/>
  <c r="AM95" i="5"/>
  <c r="AM95" i="9" s="1"/>
  <c r="F96" i="5"/>
  <c r="J96" i="5"/>
  <c r="J96" i="9" s="1"/>
  <c r="P96" i="5"/>
  <c r="R96" i="5"/>
  <c r="R96" i="9" s="1"/>
  <c r="T96" i="5"/>
  <c r="T96" i="9" s="1"/>
  <c r="AD96" i="5"/>
  <c r="AD96" i="9" s="1"/>
  <c r="AK96" i="5"/>
  <c r="AM96" i="5"/>
  <c r="AM96" i="9" s="1"/>
  <c r="F100" i="5"/>
  <c r="J100" i="5"/>
  <c r="J100" i="9" s="1"/>
  <c r="P100" i="5"/>
  <c r="R100" i="5"/>
  <c r="R100" i="9" s="1"/>
  <c r="T100" i="5"/>
  <c r="T100" i="9" s="1"/>
  <c r="AD100" i="5"/>
  <c r="AD100" i="9" s="1"/>
  <c r="AK100" i="5"/>
  <c r="AM100" i="5"/>
  <c r="AM100" i="9" s="1"/>
  <c r="F101" i="5"/>
  <c r="F101" i="9" s="1"/>
  <c r="J101" i="5"/>
  <c r="J101" i="9" s="1"/>
  <c r="P101" i="5"/>
  <c r="R101" i="5"/>
  <c r="R101" i="9" s="1"/>
  <c r="T101" i="5"/>
  <c r="T101" i="9" s="1"/>
  <c r="AD101" i="5"/>
  <c r="AD101" i="9" s="1"/>
  <c r="AK101" i="5"/>
  <c r="AM101" i="5"/>
  <c r="AM101" i="9" s="1"/>
  <c r="F102" i="5"/>
  <c r="J102" i="5"/>
  <c r="J102" i="9" s="1"/>
  <c r="P102" i="5"/>
  <c r="R102" i="5"/>
  <c r="R102" i="9" s="1"/>
  <c r="T102" i="5"/>
  <c r="T102" i="9" s="1"/>
  <c r="AD102" i="5"/>
  <c r="AD102" i="9" s="1"/>
  <c r="AK102" i="5"/>
  <c r="AM102" i="5"/>
  <c r="AM102" i="9" s="1"/>
  <c r="F103" i="5"/>
  <c r="F103" i="9" s="1"/>
  <c r="J103" i="5"/>
  <c r="J103" i="9" s="1"/>
  <c r="P103" i="5"/>
  <c r="R103" i="5"/>
  <c r="R103" i="9" s="1"/>
  <c r="T103" i="5"/>
  <c r="T103" i="9" s="1"/>
  <c r="AD103" i="5"/>
  <c r="AD103" i="9" s="1"/>
  <c r="AK103" i="5"/>
  <c r="AM103" i="5"/>
  <c r="AM103" i="9" s="1"/>
  <c r="F104" i="5"/>
  <c r="J104" i="5"/>
  <c r="J104" i="9" s="1"/>
  <c r="P104" i="5"/>
  <c r="R104" i="5"/>
  <c r="R104" i="9" s="1"/>
  <c r="T104" i="5"/>
  <c r="T104" i="9" s="1"/>
  <c r="AD104" i="5"/>
  <c r="AD104" i="9" s="1"/>
  <c r="AK104" i="5"/>
  <c r="AM104" i="5"/>
  <c r="AM104" i="9" s="1"/>
  <c r="F105" i="5"/>
  <c r="J105" i="5"/>
  <c r="J105" i="9" s="1"/>
  <c r="P105" i="5"/>
  <c r="R105" i="5"/>
  <c r="R105" i="9" s="1"/>
  <c r="T105" i="5"/>
  <c r="T105" i="9" s="1"/>
  <c r="AD105" i="5"/>
  <c r="AD105" i="9" s="1"/>
  <c r="AK105" i="5"/>
  <c r="AM105" i="5"/>
  <c r="AM105" i="9" s="1"/>
  <c r="F106" i="5"/>
  <c r="F106" i="9" s="1"/>
  <c r="J106" i="5"/>
  <c r="J106" i="9" s="1"/>
  <c r="P106" i="5"/>
  <c r="R106" i="5"/>
  <c r="R106" i="9" s="1"/>
  <c r="T106" i="5"/>
  <c r="T106" i="9" s="1"/>
  <c r="AD106" i="5"/>
  <c r="AD106" i="9" s="1"/>
  <c r="AK106" i="5"/>
  <c r="AM106" i="5"/>
  <c r="AM106" i="9" s="1"/>
  <c r="AD107" i="5"/>
  <c r="AD107" i="9" s="1"/>
  <c r="AK107" i="5"/>
  <c r="AM107" i="5"/>
  <c r="AM107" i="9" s="1"/>
  <c r="F108" i="5"/>
  <c r="J108" i="5"/>
  <c r="J108" i="9" s="1"/>
  <c r="P108" i="5"/>
  <c r="R108" i="5"/>
  <c r="R108" i="9" s="1"/>
  <c r="T108" i="5"/>
  <c r="T108" i="9" s="1"/>
  <c r="AD108" i="5"/>
  <c r="AD108" i="9" s="1"/>
  <c r="AK108" i="5"/>
  <c r="AM108" i="5"/>
  <c r="AM108" i="9" s="1"/>
  <c r="F109" i="5"/>
  <c r="J109" i="5"/>
  <c r="J109" i="9" s="1"/>
  <c r="P109" i="5"/>
  <c r="R109" i="5"/>
  <c r="R109" i="9" s="1"/>
  <c r="T109" i="5"/>
  <c r="T109" i="9" s="1"/>
  <c r="AD109" i="5"/>
  <c r="AD109" i="9" s="1"/>
  <c r="AK109" i="5"/>
  <c r="AM109" i="5"/>
  <c r="AM109" i="9" s="1"/>
  <c r="F110" i="5"/>
  <c r="F110" i="9" s="1"/>
  <c r="J110" i="5"/>
  <c r="J110" i="9" s="1"/>
  <c r="P110" i="5"/>
  <c r="R110" i="5"/>
  <c r="R110" i="9" s="1"/>
  <c r="T110" i="5"/>
  <c r="T110" i="9" s="1"/>
  <c r="AD110" i="5"/>
  <c r="AD110" i="9" s="1"/>
  <c r="AK110" i="5"/>
  <c r="AM110" i="5"/>
  <c r="AM110" i="9" s="1"/>
  <c r="F111" i="5"/>
  <c r="J111" i="5"/>
  <c r="J111" i="9" s="1"/>
  <c r="P111" i="5"/>
  <c r="R111" i="5"/>
  <c r="R111" i="9" s="1"/>
  <c r="T111" i="5"/>
  <c r="T111" i="9" s="1"/>
  <c r="AD111" i="5"/>
  <c r="AD111" i="9" s="1"/>
  <c r="AK111" i="5"/>
  <c r="AM111" i="5"/>
  <c r="AM111" i="9" s="1"/>
  <c r="F112" i="5"/>
  <c r="J112" i="5"/>
  <c r="J112" i="9" s="1"/>
  <c r="P112" i="5"/>
  <c r="R112" i="5"/>
  <c r="R112" i="9" s="1"/>
  <c r="T112" i="5"/>
  <c r="T112" i="9" s="1"/>
  <c r="AD112" i="5"/>
  <c r="AD112" i="9" s="1"/>
  <c r="AK112" i="5"/>
  <c r="AM112" i="5"/>
  <c r="AM112" i="9" s="1"/>
  <c r="F114" i="5"/>
  <c r="H114" i="5"/>
  <c r="J114" i="5"/>
  <c r="P114" i="5"/>
  <c r="R114" i="5"/>
  <c r="T114" i="5"/>
  <c r="AD114" i="9"/>
  <c r="AD115" i="9"/>
  <c r="AM115" i="9"/>
  <c r="AD116" i="9"/>
  <c r="AM116" i="9"/>
  <c r="AD117" i="9"/>
  <c r="AM117" i="9"/>
  <c r="AD118" i="9"/>
  <c r="AM118" i="9"/>
  <c r="AD119" i="9"/>
  <c r="AM119" i="9"/>
  <c r="AD120" i="9"/>
  <c r="AM120" i="9"/>
  <c r="AD121" i="9"/>
  <c r="AM121" i="9"/>
  <c r="AD122" i="9"/>
  <c r="AM122" i="9"/>
  <c r="AD123" i="9"/>
  <c r="AM123" i="9"/>
  <c r="AD124" i="9"/>
  <c r="AM124" i="9"/>
  <c r="AD125" i="9"/>
  <c r="AK125" i="9"/>
  <c r="AM125" i="9"/>
  <c r="P126" i="5"/>
  <c r="R126" i="5"/>
  <c r="R126" i="9" s="1"/>
  <c r="T126" i="5"/>
  <c r="T126" i="9" s="1"/>
  <c r="AD126" i="9"/>
  <c r="AK126" i="9"/>
  <c r="AM126" i="9"/>
  <c r="P127" i="5"/>
  <c r="R127" i="5"/>
  <c r="R127" i="9" s="1"/>
  <c r="T127" i="5"/>
  <c r="T127" i="9" s="1"/>
  <c r="AD127" i="9"/>
  <c r="AK127" i="9"/>
  <c r="AM127" i="9"/>
  <c r="I128" i="9"/>
  <c r="P128" i="5"/>
  <c r="R128" i="5"/>
  <c r="T128" i="5"/>
  <c r="AD128" i="9"/>
  <c r="AG129" i="5"/>
  <c r="F129" i="5"/>
  <c r="P129" i="5"/>
  <c r="R129" i="5"/>
  <c r="T129" i="5"/>
  <c r="F131" i="5"/>
  <c r="P131" i="5"/>
  <c r="R131" i="5"/>
  <c r="T131" i="5"/>
  <c r="AR134" i="5"/>
  <c r="AS134" i="5" s="1"/>
  <c r="AR137" i="5"/>
  <c r="F143" i="5"/>
  <c r="P143" i="5"/>
  <c r="R143" i="5"/>
  <c r="T143" i="5"/>
  <c r="AR145" i="5"/>
  <c r="AR146" i="5"/>
  <c r="AR146" i="3"/>
  <c r="AP146" i="3"/>
  <c r="AH146" i="3"/>
  <c r="AF146" i="3"/>
  <c r="X146" i="3"/>
  <c r="Y146" i="3" s="1"/>
  <c r="V146" i="3"/>
  <c r="N146" i="3"/>
  <c r="L146" i="3"/>
  <c r="E146" i="3"/>
  <c r="AR145" i="3"/>
  <c r="AP145" i="3"/>
  <c r="AH145" i="3"/>
  <c r="AF145" i="3"/>
  <c r="X145" i="3"/>
  <c r="V145" i="3"/>
  <c r="N145" i="3"/>
  <c r="L145" i="3"/>
  <c r="E145" i="3"/>
  <c r="AR144" i="3"/>
  <c r="AP144" i="3"/>
  <c r="AH144" i="3"/>
  <c r="AF144" i="3"/>
  <c r="X144" i="3"/>
  <c r="V144" i="3"/>
  <c r="N144" i="3"/>
  <c r="L144" i="3"/>
  <c r="E144" i="3"/>
  <c r="AO143" i="3"/>
  <c r="AN143" i="3"/>
  <c r="AM143" i="3"/>
  <c r="AL143" i="3"/>
  <c r="AK143" i="3"/>
  <c r="AJ143" i="3"/>
  <c r="AE143" i="3"/>
  <c r="AD143" i="3"/>
  <c r="AC143" i="3"/>
  <c r="AB143" i="3"/>
  <c r="AA143" i="3"/>
  <c r="Z143" i="3"/>
  <c r="U143" i="3"/>
  <c r="T143" i="3"/>
  <c r="S143" i="3"/>
  <c r="R143" i="3"/>
  <c r="Q143" i="3"/>
  <c r="P143" i="3"/>
  <c r="N143" i="3"/>
  <c r="K143" i="3"/>
  <c r="J143" i="3"/>
  <c r="I143" i="3"/>
  <c r="H143" i="3"/>
  <c r="G143" i="3"/>
  <c r="F143" i="3"/>
  <c r="D143" i="3"/>
  <c r="C143" i="3"/>
  <c r="D147" i="3"/>
  <c r="AR138" i="3"/>
  <c r="AP138" i="3"/>
  <c r="AH138" i="3"/>
  <c r="AF138" i="3"/>
  <c r="X138" i="3"/>
  <c r="V138" i="3"/>
  <c r="N138" i="3"/>
  <c r="L138" i="3"/>
  <c r="E138" i="3"/>
  <c r="AR137" i="3"/>
  <c r="AP137" i="3"/>
  <c r="AH137" i="3"/>
  <c r="AF137" i="3"/>
  <c r="X137" i="3"/>
  <c r="V137" i="3"/>
  <c r="N137" i="3"/>
  <c r="L137" i="3"/>
  <c r="E137" i="3"/>
  <c r="AR136" i="3"/>
  <c r="AP136" i="3"/>
  <c r="AH136" i="3"/>
  <c r="AF136" i="3"/>
  <c r="AF135" i="3" s="1"/>
  <c r="X136" i="3"/>
  <c r="V136" i="3"/>
  <c r="N136" i="3"/>
  <c r="L136" i="3"/>
  <c r="L135" i="3" s="1"/>
  <c r="E136" i="3"/>
  <c r="AR134" i="3"/>
  <c r="AP134" i="3"/>
  <c r="AH134" i="3"/>
  <c r="AF134" i="3"/>
  <c r="X134" i="3"/>
  <c r="V134" i="3"/>
  <c r="N134" i="3"/>
  <c r="L134" i="3"/>
  <c r="E134" i="3"/>
  <c r="AR133" i="3"/>
  <c r="AP133" i="3"/>
  <c r="AH133" i="3"/>
  <c r="AF133" i="3"/>
  <c r="X133" i="3"/>
  <c r="V133" i="3"/>
  <c r="N133" i="3"/>
  <c r="L133" i="3"/>
  <c r="E133" i="3"/>
  <c r="AR132" i="3"/>
  <c r="AR131" i="3" s="1"/>
  <c r="AP132" i="3"/>
  <c r="AH132" i="3"/>
  <c r="AF132" i="3"/>
  <c r="X132" i="3"/>
  <c r="X131" i="3" s="1"/>
  <c r="V132" i="3"/>
  <c r="N132" i="3"/>
  <c r="L132" i="3"/>
  <c r="E132" i="3"/>
  <c r="AO131" i="3"/>
  <c r="AN131" i="3"/>
  <c r="AM131" i="3"/>
  <c r="AL131" i="3"/>
  <c r="AK131" i="3"/>
  <c r="AJ131" i="3"/>
  <c r="AE131" i="3"/>
  <c r="AD131" i="3"/>
  <c r="AC131" i="3"/>
  <c r="AB131" i="3"/>
  <c r="AA131" i="3"/>
  <c r="Z131" i="3"/>
  <c r="U131" i="3"/>
  <c r="T131" i="3"/>
  <c r="S131" i="3"/>
  <c r="R131" i="3"/>
  <c r="Q131" i="3"/>
  <c r="P131" i="3"/>
  <c r="K131" i="3"/>
  <c r="J131" i="3"/>
  <c r="I131" i="3"/>
  <c r="H131" i="3"/>
  <c r="G131" i="3"/>
  <c r="F131" i="3"/>
  <c r="D131" i="3"/>
  <c r="C131" i="3"/>
  <c r="AF129" i="3"/>
  <c r="AP129" i="3"/>
  <c r="AJ129" i="3"/>
  <c r="Z129" i="3"/>
  <c r="V129" i="3"/>
  <c r="P129" i="3"/>
  <c r="L129" i="3"/>
  <c r="F129" i="3"/>
  <c r="E129" i="3"/>
  <c r="D129" i="3"/>
  <c r="C129" i="3"/>
  <c r="AR128" i="3"/>
  <c r="AP128" i="3"/>
  <c r="AH128" i="3"/>
  <c r="AF128" i="3"/>
  <c r="X128" i="3"/>
  <c r="V128" i="3"/>
  <c r="N128" i="3"/>
  <c r="L128" i="3"/>
  <c r="E128" i="3"/>
  <c r="AR127" i="3"/>
  <c r="AP127" i="3"/>
  <c r="AH127" i="3"/>
  <c r="AF127" i="3"/>
  <c r="X127" i="3"/>
  <c r="V127" i="3"/>
  <c r="N127" i="3"/>
  <c r="L127" i="3"/>
  <c r="E127" i="3"/>
  <c r="AR126" i="3"/>
  <c r="AS126" i="3" s="1"/>
  <c r="AP126" i="3"/>
  <c r="AH126" i="3"/>
  <c r="AI126" i="3" s="1"/>
  <c r="AF126" i="3"/>
  <c r="X126" i="3"/>
  <c r="V126" i="3"/>
  <c r="N126" i="3"/>
  <c r="L126" i="3"/>
  <c r="E126" i="3"/>
  <c r="AR125" i="3"/>
  <c r="AP125" i="3"/>
  <c r="AH125" i="3"/>
  <c r="AF125" i="3"/>
  <c r="X125" i="3"/>
  <c r="V125" i="3"/>
  <c r="N125" i="3"/>
  <c r="L125" i="3"/>
  <c r="E125" i="3"/>
  <c r="AR124" i="3"/>
  <c r="AS124" i="3" s="1"/>
  <c r="AP124" i="3"/>
  <c r="AH124" i="3"/>
  <c r="AF124" i="3"/>
  <c r="X124" i="3"/>
  <c r="V124" i="3"/>
  <c r="N124" i="3"/>
  <c r="L124" i="3"/>
  <c r="E124" i="3"/>
  <c r="AR123" i="3"/>
  <c r="AP123" i="3"/>
  <c r="AH123" i="3"/>
  <c r="AF123" i="3"/>
  <c r="AG123" i="3" s="1"/>
  <c r="X123" i="3"/>
  <c r="V123" i="3"/>
  <c r="N123" i="3"/>
  <c r="L123" i="3"/>
  <c r="E123" i="3"/>
  <c r="AR122" i="3"/>
  <c r="AP122" i="3"/>
  <c r="AH122" i="3"/>
  <c r="AI122" i="3" s="1"/>
  <c r="AF122" i="3"/>
  <c r="X122" i="3"/>
  <c r="Y122" i="3" s="1"/>
  <c r="V122" i="3"/>
  <c r="N122" i="3"/>
  <c r="L122" i="3"/>
  <c r="E122" i="3"/>
  <c r="AR121" i="3"/>
  <c r="AP121" i="3"/>
  <c r="AH121" i="3"/>
  <c r="AF121" i="3"/>
  <c r="X121" i="3"/>
  <c r="V121" i="3"/>
  <c r="Y121" i="3" s="1"/>
  <c r="N121" i="3"/>
  <c r="L121" i="3"/>
  <c r="E121" i="3"/>
  <c r="AR120" i="3"/>
  <c r="AP120" i="3"/>
  <c r="AH120" i="3"/>
  <c r="AF120" i="3"/>
  <c r="X120" i="3"/>
  <c r="Y120" i="3" s="1"/>
  <c r="V120" i="3"/>
  <c r="N120" i="3"/>
  <c r="O120" i="3" s="1"/>
  <c r="L120" i="3"/>
  <c r="E120" i="3"/>
  <c r="AR119" i="3"/>
  <c r="AP119" i="3"/>
  <c r="AH119" i="3"/>
  <c r="AF119" i="3"/>
  <c r="X119" i="3"/>
  <c r="V119" i="3"/>
  <c r="N119" i="3"/>
  <c r="L119" i="3"/>
  <c r="E119" i="3"/>
  <c r="AR118" i="3"/>
  <c r="AP118" i="3"/>
  <c r="AQ118" i="3" s="1"/>
  <c r="AH118" i="3"/>
  <c r="AF118" i="3"/>
  <c r="X118" i="3"/>
  <c r="V118" i="3"/>
  <c r="N118" i="3"/>
  <c r="L118" i="3"/>
  <c r="E118" i="3"/>
  <c r="AR117" i="3"/>
  <c r="AP117" i="3"/>
  <c r="AH117" i="3"/>
  <c r="AF117" i="3"/>
  <c r="X117" i="3"/>
  <c r="Y117" i="3" s="1"/>
  <c r="V117" i="3"/>
  <c r="N117" i="3"/>
  <c r="L117" i="3"/>
  <c r="E117" i="3"/>
  <c r="AQ117" i="3" s="1"/>
  <c r="AR116" i="3"/>
  <c r="AP116" i="3"/>
  <c r="AH116" i="3"/>
  <c r="AF116" i="3"/>
  <c r="X116" i="3"/>
  <c r="V116" i="3"/>
  <c r="Y116" i="3" s="1"/>
  <c r="N116" i="3"/>
  <c r="L116" i="3"/>
  <c r="E116" i="3"/>
  <c r="AR115" i="3"/>
  <c r="AP115" i="3"/>
  <c r="AH115" i="3"/>
  <c r="AI115" i="3" s="1"/>
  <c r="AF115" i="3"/>
  <c r="X115" i="3"/>
  <c r="V115" i="3"/>
  <c r="N115" i="3"/>
  <c r="L115" i="3"/>
  <c r="O115" i="3" s="1"/>
  <c r="E115" i="3"/>
  <c r="AP114" i="3"/>
  <c r="AQ114" i="3" s="1"/>
  <c r="AF114" i="3"/>
  <c r="AG114" i="3" s="1"/>
  <c r="V114" i="3"/>
  <c r="W114" i="3" s="1"/>
  <c r="L114" i="3"/>
  <c r="M114" i="3" s="1"/>
  <c r="AO113" i="3"/>
  <c r="AN113" i="3"/>
  <c r="AM113" i="3"/>
  <c r="AL113" i="3"/>
  <c r="AK113" i="3"/>
  <c r="AJ113" i="3"/>
  <c r="AE113" i="3"/>
  <c r="AD113" i="3"/>
  <c r="AC113" i="3"/>
  <c r="AB113" i="3"/>
  <c r="AA113" i="3"/>
  <c r="Z113" i="3"/>
  <c r="U113" i="3"/>
  <c r="T113" i="3"/>
  <c r="S113" i="3"/>
  <c r="R113" i="3"/>
  <c r="Q113" i="3"/>
  <c r="P113" i="3"/>
  <c r="K113" i="3"/>
  <c r="J113" i="3"/>
  <c r="I113" i="3"/>
  <c r="H113" i="3"/>
  <c r="G113" i="3"/>
  <c r="F113" i="3"/>
  <c r="D113" i="3"/>
  <c r="C113" i="3"/>
  <c r="AR112" i="3"/>
  <c r="AP112" i="3"/>
  <c r="AH112" i="3"/>
  <c r="AF112" i="3"/>
  <c r="X112" i="3"/>
  <c r="V112" i="3"/>
  <c r="N112" i="3"/>
  <c r="O112" i="3" s="1"/>
  <c r="L112" i="3"/>
  <c r="E112" i="3"/>
  <c r="AR111" i="3"/>
  <c r="AS111" i="3" s="1"/>
  <c r="AP111" i="3"/>
  <c r="AH111" i="3"/>
  <c r="AF111" i="3"/>
  <c r="X111" i="3"/>
  <c r="V111" i="3"/>
  <c r="N111" i="3"/>
  <c r="L111" i="3"/>
  <c r="E111" i="3"/>
  <c r="AR110" i="3"/>
  <c r="AP110" i="3"/>
  <c r="AH110" i="3"/>
  <c r="AF110" i="3"/>
  <c r="X110" i="3"/>
  <c r="V110" i="3"/>
  <c r="N110" i="3"/>
  <c r="L110" i="3"/>
  <c r="E110" i="3"/>
  <c r="AR109" i="3"/>
  <c r="AP109" i="3"/>
  <c r="AH109" i="3"/>
  <c r="AF109" i="3"/>
  <c r="X109" i="3"/>
  <c r="V109" i="3"/>
  <c r="N109" i="3"/>
  <c r="L109" i="3"/>
  <c r="E109" i="3"/>
  <c r="AR108" i="3"/>
  <c r="AP108" i="3"/>
  <c r="AH108" i="3"/>
  <c r="AF108" i="3"/>
  <c r="X108" i="3"/>
  <c r="V108" i="3"/>
  <c r="N108" i="3"/>
  <c r="L108" i="3"/>
  <c r="E108" i="3"/>
  <c r="AR107" i="3"/>
  <c r="AP107" i="3"/>
  <c r="AH107" i="3"/>
  <c r="AF107" i="3"/>
  <c r="X107" i="3"/>
  <c r="V107" i="3"/>
  <c r="N107" i="3"/>
  <c r="L107" i="3"/>
  <c r="E107" i="3"/>
  <c r="AR106" i="3"/>
  <c r="AS106" i="3" s="1"/>
  <c r="AP106" i="3"/>
  <c r="AH106" i="3"/>
  <c r="AF106" i="3"/>
  <c r="X106" i="3"/>
  <c r="V106" i="3"/>
  <c r="N106" i="3"/>
  <c r="L106" i="3"/>
  <c r="E106" i="3"/>
  <c r="AQ106" i="3" s="1"/>
  <c r="AR105" i="3"/>
  <c r="AP105" i="3"/>
  <c r="AH105" i="3"/>
  <c r="AF105" i="3"/>
  <c r="X105" i="3"/>
  <c r="V105" i="3"/>
  <c r="N105" i="3"/>
  <c r="L105" i="3"/>
  <c r="E105" i="3"/>
  <c r="AR104" i="3"/>
  <c r="AP104" i="3"/>
  <c r="AH104" i="3"/>
  <c r="AF104" i="3"/>
  <c r="X104" i="3"/>
  <c r="V104" i="3"/>
  <c r="N104" i="3"/>
  <c r="L104" i="3"/>
  <c r="E104" i="3"/>
  <c r="AR103" i="3"/>
  <c r="AP103" i="3"/>
  <c r="AH103" i="3"/>
  <c r="AF103" i="3"/>
  <c r="X103" i="3"/>
  <c r="V103" i="3"/>
  <c r="N103" i="3"/>
  <c r="L103" i="3"/>
  <c r="E103" i="3"/>
  <c r="AR102" i="3"/>
  <c r="AP102" i="3"/>
  <c r="AH102" i="3"/>
  <c r="AF102" i="3"/>
  <c r="X102" i="3"/>
  <c r="V102" i="3"/>
  <c r="N102" i="3"/>
  <c r="L102" i="3"/>
  <c r="E102" i="3"/>
  <c r="AG102" i="3" s="1"/>
  <c r="AR101" i="3"/>
  <c r="AP101" i="3"/>
  <c r="AS101" i="3" s="1"/>
  <c r="AH101" i="3"/>
  <c r="AF101" i="3"/>
  <c r="X101" i="3"/>
  <c r="V101" i="3"/>
  <c r="Y101" i="3" s="1"/>
  <c r="N101" i="3"/>
  <c r="L101" i="3"/>
  <c r="E101" i="3"/>
  <c r="AR100" i="3"/>
  <c r="AS100" i="3" s="1"/>
  <c r="AP100" i="3"/>
  <c r="AH100" i="3"/>
  <c r="AF100" i="3"/>
  <c r="X100" i="3"/>
  <c r="V100" i="3"/>
  <c r="Y100" i="3" s="1"/>
  <c r="N100" i="3"/>
  <c r="L100" i="3"/>
  <c r="E100" i="3"/>
  <c r="AQ100" i="3" s="1"/>
  <c r="AR96" i="3"/>
  <c r="AP96" i="3"/>
  <c r="AH96" i="3"/>
  <c r="AF96" i="3"/>
  <c r="X96" i="3"/>
  <c r="V96" i="3"/>
  <c r="W96" i="3" s="1"/>
  <c r="N96" i="3"/>
  <c r="L96" i="3"/>
  <c r="E96" i="3"/>
  <c r="AR95" i="3"/>
  <c r="AP95" i="3"/>
  <c r="AH95" i="3"/>
  <c r="AF95" i="3"/>
  <c r="X95" i="3"/>
  <c r="Y95" i="3" s="1"/>
  <c r="V95" i="3"/>
  <c r="N95" i="3"/>
  <c r="L95" i="3"/>
  <c r="E95" i="3"/>
  <c r="AR94" i="3"/>
  <c r="AP94" i="3"/>
  <c r="AH94" i="3"/>
  <c r="AI94" i="3" s="1"/>
  <c r="AF94" i="3"/>
  <c r="X94" i="3"/>
  <c r="V94" i="3"/>
  <c r="N94" i="3"/>
  <c r="L94" i="3"/>
  <c r="E94" i="3"/>
  <c r="AR93" i="3"/>
  <c r="AP93" i="3"/>
  <c r="AS93" i="3" s="1"/>
  <c r="AH93" i="3"/>
  <c r="AF93" i="3"/>
  <c r="X93" i="3"/>
  <c r="V93" i="3"/>
  <c r="N93" i="3"/>
  <c r="L93" i="3"/>
  <c r="E93" i="3"/>
  <c r="AR92" i="3"/>
  <c r="AP92" i="3"/>
  <c r="AH92" i="3"/>
  <c r="AF92" i="3"/>
  <c r="X92" i="3"/>
  <c r="V92" i="3"/>
  <c r="Y92" i="3" s="1"/>
  <c r="N92" i="3"/>
  <c r="L92" i="3"/>
  <c r="E92" i="3"/>
  <c r="AR91" i="3"/>
  <c r="AP91" i="3"/>
  <c r="AH91" i="3"/>
  <c r="AF91" i="3"/>
  <c r="X91" i="3"/>
  <c r="V91" i="3"/>
  <c r="N91" i="3"/>
  <c r="AV91" i="3" s="1"/>
  <c r="L91" i="3"/>
  <c r="E91" i="3"/>
  <c r="AR90" i="3"/>
  <c r="AP90" i="3"/>
  <c r="AH90" i="3"/>
  <c r="AF90" i="3"/>
  <c r="X90" i="3"/>
  <c r="V90" i="3"/>
  <c r="N90" i="3"/>
  <c r="L90" i="3"/>
  <c r="E90" i="3"/>
  <c r="AR89" i="3"/>
  <c r="AS89" i="3" s="1"/>
  <c r="AP89" i="3"/>
  <c r="AH89" i="3"/>
  <c r="AF89" i="3"/>
  <c r="X89" i="3"/>
  <c r="V89" i="3"/>
  <c r="N89" i="3"/>
  <c r="L89" i="3"/>
  <c r="E89" i="3"/>
  <c r="AR88" i="3"/>
  <c r="AP88" i="3"/>
  <c r="AS88" i="3" s="1"/>
  <c r="AH88" i="3"/>
  <c r="AF88" i="3"/>
  <c r="X88" i="3"/>
  <c r="Y88" i="3" s="1"/>
  <c r="V88" i="3"/>
  <c r="N88" i="3"/>
  <c r="L88" i="3"/>
  <c r="E88" i="3"/>
  <c r="AR87" i="3"/>
  <c r="AP87" i="3"/>
  <c r="AH87" i="3"/>
  <c r="AF87" i="3"/>
  <c r="AI87" i="3" s="1"/>
  <c r="X87" i="3"/>
  <c r="V87" i="3"/>
  <c r="N87" i="3"/>
  <c r="L87" i="3"/>
  <c r="E87" i="3"/>
  <c r="AR86" i="3"/>
  <c r="AP86" i="3"/>
  <c r="AH86" i="3"/>
  <c r="AF86" i="3"/>
  <c r="X86" i="3"/>
  <c r="V86" i="3"/>
  <c r="N86" i="3"/>
  <c r="L86" i="3"/>
  <c r="E86" i="3"/>
  <c r="AR85" i="3"/>
  <c r="AP85" i="3"/>
  <c r="AS85" i="3" s="1"/>
  <c r="AH85" i="3"/>
  <c r="AF85" i="3"/>
  <c r="X85" i="3"/>
  <c r="Y85" i="3" s="1"/>
  <c r="V85" i="3"/>
  <c r="N85" i="3"/>
  <c r="L85" i="3"/>
  <c r="E85" i="3"/>
  <c r="AR84" i="3"/>
  <c r="AP84" i="3"/>
  <c r="AH84" i="3"/>
  <c r="AF84" i="3"/>
  <c r="X84" i="3"/>
  <c r="V84" i="3"/>
  <c r="N84" i="3"/>
  <c r="L84" i="3"/>
  <c r="E84" i="3"/>
  <c r="AR82" i="3"/>
  <c r="AP82" i="3"/>
  <c r="AH82" i="3"/>
  <c r="AI82" i="3" s="1"/>
  <c r="AF82" i="3"/>
  <c r="X82" i="3"/>
  <c r="V82" i="3"/>
  <c r="N82" i="3"/>
  <c r="AV82" i="3" s="1"/>
  <c r="L82" i="3"/>
  <c r="E82" i="3"/>
  <c r="AR80" i="3"/>
  <c r="AP80" i="3"/>
  <c r="AH80" i="3"/>
  <c r="AF80" i="3"/>
  <c r="X80" i="3"/>
  <c r="V80" i="3"/>
  <c r="N80" i="3"/>
  <c r="L80" i="3"/>
  <c r="E80" i="3"/>
  <c r="AR79" i="3"/>
  <c r="AP79" i="3"/>
  <c r="AH79" i="3"/>
  <c r="AF79" i="3"/>
  <c r="X79" i="3"/>
  <c r="V79" i="3"/>
  <c r="N79" i="3"/>
  <c r="L79" i="3"/>
  <c r="E79" i="3"/>
  <c r="AR78" i="3"/>
  <c r="AP78" i="3"/>
  <c r="AH78" i="3"/>
  <c r="AF78" i="3"/>
  <c r="X78" i="3"/>
  <c r="Y78" i="3" s="1"/>
  <c r="V78" i="3"/>
  <c r="N78" i="3"/>
  <c r="L78" i="3"/>
  <c r="E78" i="3"/>
  <c r="AR77" i="3"/>
  <c r="AS77" i="3" s="1"/>
  <c r="AP77" i="3"/>
  <c r="AH77" i="3"/>
  <c r="AF77" i="3"/>
  <c r="X77" i="3"/>
  <c r="Y77" i="3" s="1"/>
  <c r="V77" i="3"/>
  <c r="N77" i="3"/>
  <c r="L77" i="3"/>
  <c r="E77" i="3"/>
  <c r="AR76" i="3"/>
  <c r="AP76" i="3"/>
  <c r="AH76" i="3"/>
  <c r="AF76" i="3"/>
  <c r="X76" i="3"/>
  <c r="V76" i="3"/>
  <c r="N76" i="3"/>
  <c r="L76" i="3"/>
  <c r="E76" i="3"/>
  <c r="AR75" i="3"/>
  <c r="AP75" i="3"/>
  <c r="AH75" i="3"/>
  <c r="AF75" i="3"/>
  <c r="X75" i="3"/>
  <c r="V75" i="3"/>
  <c r="N75" i="3"/>
  <c r="O75" i="3" s="1"/>
  <c r="L75" i="3"/>
  <c r="E75" i="3"/>
  <c r="AR74" i="3"/>
  <c r="AP74" i="3"/>
  <c r="AH74" i="3"/>
  <c r="AF74" i="3"/>
  <c r="X74" i="3"/>
  <c r="V74" i="3"/>
  <c r="N74" i="3"/>
  <c r="L74" i="3"/>
  <c r="E74" i="3"/>
  <c r="AR73" i="3"/>
  <c r="AS73" i="3" s="1"/>
  <c r="AP73" i="3"/>
  <c r="AH73" i="3"/>
  <c r="AF73" i="3"/>
  <c r="X73" i="3"/>
  <c r="Y73" i="3" s="1"/>
  <c r="V73" i="3"/>
  <c r="N73" i="3"/>
  <c r="L73" i="3"/>
  <c r="E73" i="3"/>
  <c r="AR72" i="3"/>
  <c r="AP72" i="3"/>
  <c r="AH72" i="3"/>
  <c r="AF72" i="3"/>
  <c r="X72" i="3"/>
  <c r="V72" i="3"/>
  <c r="N72" i="3"/>
  <c r="L72" i="3"/>
  <c r="E72" i="3"/>
  <c r="AR71" i="3"/>
  <c r="AP71" i="3"/>
  <c r="AH71" i="3"/>
  <c r="AI71" i="3" s="1"/>
  <c r="AF71" i="3"/>
  <c r="X71" i="3"/>
  <c r="V71" i="3"/>
  <c r="N71" i="3"/>
  <c r="L71" i="3"/>
  <c r="E71" i="3"/>
  <c r="AR70" i="3"/>
  <c r="AP70" i="3"/>
  <c r="AH70" i="3"/>
  <c r="AF70" i="3"/>
  <c r="X70" i="3"/>
  <c r="Y70" i="3" s="1"/>
  <c r="V70" i="3"/>
  <c r="N70" i="3"/>
  <c r="L70" i="3"/>
  <c r="E70" i="3"/>
  <c r="AR69" i="3"/>
  <c r="AP69" i="3"/>
  <c r="AH69" i="3"/>
  <c r="AF69" i="3"/>
  <c r="X69" i="3"/>
  <c r="V69" i="3"/>
  <c r="N69" i="3"/>
  <c r="L69" i="3"/>
  <c r="E69" i="3"/>
  <c r="AR68" i="3"/>
  <c r="AP68" i="3"/>
  <c r="AH68" i="3"/>
  <c r="AF68" i="3"/>
  <c r="X68" i="3"/>
  <c r="V68" i="3"/>
  <c r="N68" i="3"/>
  <c r="L68" i="3"/>
  <c r="E68" i="3"/>
  <c r="AR67" i="3"/>
  <c r="AP67" i="3"/>
  <c r="AH67" i="3"/>
  <c r="AF67" i="3"/>
  <c r="X67" i="3"/>
  <c r="V67" i="3"/>
  <c r="N67" i="3"/>
  <c r="L67" i="3"/>
  <c r="E67" i="3"/>
  <c r="AR66" i="3"/>
  <c r="AP66" i="3"/>
  <c r="AH66" i="3"/>
  <c r="AF66" i="3"/>
  <c r="X66" i="3"/>
  <c r="V66" i="3"/>
  <c r="N66" i="3"/>
  <c r="L66" i="3"/>
  <c r="E66" i="3"/>
  <c r="AR65" i="3"/>
  <c r="AP65" i="3"/>
  <c r="AH65" i="3"/>
  <c r="AF65" i="3"/>
  <c r="X65" i="3"/>
  <c r="V65" i="3"/>
  <c r="N65" i="3"/>
  <c r="L65" i="3"/>
  <c r="E65" i="3"/>
  <c r="AR64" i="3"/>
  <c r="AP64" i="3"/>
  <c r="AH64" i="3"/>
  <c r="AF64" i="3"/>
  <c r="X64" i="3"/>
  <c r="V64" i="3"/>
  <c r="N64" i="3"/>
  <c r="L64" i="3"/>
  <c r="E64" i="3"/>
  <c r="AR63" i="3"/>
  <c r="AP63" i="3"/>
  <c r="AH63" i="3"/>
  <c r="AF63" i="3"/>
  <c r="X63" i="3"/>
  <c r="V63" i="3"/>
  <c r="N63" i="3"/>
  <c r="L63" i="3"/>
  <c r="E63" i="3"/>
  <c r="AR62" i="3"/>
  <c r="AP62" i="3"/>
  <c r="AH62" i="3"/>
  <c r="AF62" i="3"/>
  <c r="X62" i="3"/>
  <c r="V62" i="3"/>
  <c r="N62" i="3"/>
  <c r="L62" i="3"/>
  <c r="E62" i="3"/>
  <c r="AR61" i="3"/>
  <c r="AP61" i="3"/>
  <c r="AH61" i="3"/>
  <c r="AF61" i="3"/>
  <c r="X61" i="3"/>
  <c r="V61" i="3"/>
  <c r="N61" i="3"/>
  <c r="L61" i="3"/>
  <c r="E61" i="3"/>
  <c r="AR60" i="3"/>
  <c r="AP60" i="3"/>
  <c r="AH60" i="3"/>
  <c r="AF60" i="3"/>
  <c r="X60" i="3"/>
  <c r="V60" i="3"/>
  <c r="N60" i="3"/>
  <c r="L60" i="3"/>
  <c r="E60" i="3"/>
  <c r="AR59" i="3"/>
  <c r="AP59" i="3"/>
  <c r="AH59" i="3"/>
  <c r="AF59" i="3"/>
  <c r="X59" i="3"/>
  <c r="V59" i="3"/>
  <c r="N59" i="3"/>
  <c r="L59" i="3"/>
  <c r="E59" i="3"/>
  <c r="AR58" i="3"/>
  <c r="AP58" i="3"/>
  <c r="AH58" i="3"/>
  <c r="AF58" i="3"/>
  <c r="X58" i="3"/>
  <c r="V58" i="3"/>
  <c r="N58" i="3"/>
  <c r="O58" i="3" s="1"/>
  <c r="L58" i="3"/>
  <c r="E58" i="3"/>
  <c r="AR57" i="3"/>
  <c r="AP57" i="3"/>
  <c r="AH57" i="3"/>
  <c r="AF57" i="3"/>
  <c r="X57" i="3"/>
  <c r="V57" i="3"/>
  <c r="N57" i="3"/>
  <c r="L57" i="3"/>
  <c r="E57" i="3"/>
  <c r="AR56" i="3"/>
  <c r="AP56" i="3"/>
  <c r="AH56" i="3"/>
  <c r="AF56" i="3"/>
  <c r="X56" i="3"/>
  <c r="V56" i="3"/>
  <c r="N56" i="3"/>
  <c r="O56" i="3" s="1"/>
  <c r="L56" i="3"/>
  <c r="E56" i="3"/>
  <c r="AR55" i="3"/>
  <c r="AP55" i="3"/>
  <c r="AH55" i="3"/>
  <c r="AF55" i="3"/>
  <c r="X55" i="3"/>
  <c r="V55" i="3"/>
  <c r="N55" i="3"/>
  <c r="L55" i="3"/>
  <c r="E55" i="3"/>
  <c r="AR54" i="3"/>
  <c r="AP54" i="3"/>
  <c r="AH54" i="3"/>
  <c r="AF54" i="3"/>
  <c r="X54" i="3"/>
  <c r="V54" i="3"/>
  <c r="N54" i="3"/>
  <c r="L54" i="3"/>
  <c r="E54" i="3"/>
  <c r="AR53" i="3"/>
  <c r="AP53" i="3"/>
  <c r="AH53" i="3"/>
  <c r="AF53" i="3"/>
  <c r="X53" i="3"/>
  <c r="V53" i="3"/>
  <c r="N53" i="3"/>
  <c r="L53" i="3"/>
  <c r="E53" i="3"/>
  <c r="AR52" i="3"/>
  <c r="AP52" i="3"/>
  <c r="AS52" i="3" s="1"/>
  <c r="AH52" i="3"/>
  <c r="AF52" i="3"/>
  <c r="X52" i="3"/>
  <c r="V52" i="3"/>
  <c r="N52" i="3"/>
  <c r="L52" i="3"/>
  <c r="E52" i="3"/>
  <c r="AR51" i="3"/>
  <c r="AP51" i="3"/>
  <c r="AH51" i="3"/>
  <c r="AF51" i="3"/>
  <c r="X51" i="3"/>
  <c r="V51" i="3"/>
  <c r="Y51" i="3" s="1"/>
  <c r="N51" i="3"/>
  <c r="L51" i="3"/>
  <c r="E51" i="3"/>
  <c r="AR50" i="3"/>
  <c r="AP50" i="3"/>
  <c r="AH50" i="3"/>
  <c r="AI50" i="3" s="1"/>
  <c r="AF50" i="3"/>
  <c r="X50" i="3"/>
  <c r="V50" i="3"/>
  <c r="N50" i="3"/>
  <c r="L50" i="3"/>
  <c r="E50" i="3"/>
  <c r="AR49" i="3"/>
  <c r="AP49" i="3"/>
  <c r="AH49" i="3"/>
  <c r="AF49" i="3"/>
  <c r="X49" i="3"/>
  <c r="V49" i="3"/>
  <c r="N49" i="3"/>
  <c r="L49" i="3"/>
  <c r="E49" i="3"/>
  <c r="AR48" i="3"/>
  <c r="AP48" i="3"/>
  <c r="AH48" i="3"/>
  <c r="AF48" i="3"/>
  <c r="X48" i="3"/>
  <c r="V48" i="3"/>
  <c r="N48" i="3"/>
  <c r="L48" i="3"/>
  <c r="E48" i="3"/>
  <c r="AQ48" i="3" s="1"/>
  <c r="AO47" i="3"/>
  <c r="AN47" i="3"/>
  <c r="AM47" i="3"/>
  <c r="AL47" i="3"/>
  <c r="AL147" i="3" s="1"/>
  <c r="AK47" i="3"/>
  <c r="AJ47" i="3"/>
  <c r="AJ147" i="3" s="1"/>
  <c r="AE47" i="3"/>
  <c r="AD47" i="3"/>
  <c r="AC47" i="3"/>
  <c r="AB47" i="3"/>
  <c r="AA47" i="3"/>
  <c r="AA147" i="3" s="1"/>
  <c r="Z47" i="3"/>
  <c r="U47" i="3"/>
  <c r="U147" i="3" s="1"/>
  <c r="T47" i="3"/>
  <c r="T147" i="3" s="1"/>
  <c r="S47" i="3"/>
  <c r="R47" i="3"/>
  <c r="Q47" i="3"/>
  <c r="P47" i="3"/>
  <c r="K47" i="3"/>
  <c r="J47" i="3"/>
  <c r="J147" i="3" s="1"/>
  <c r="I47" i="3"/>
  <c r="H47" i="3"/>
  <c r="G47" i="3"/>
  <c r="F47" i="3"/>
  <c r="D47" i="3"/>
  <c r="C47" i="3"/>
  <c r="AR46" i="3"/>
  <c r="AP46" i="3"/>
  <c r="AH46" i="3"/>
  <c r="AF46" i="3"/>
  <c r="X46" i="3"/>
  <c r="V46" i="3"/>
  <c r="N46" i="3"/>
  <c r="L46" i="3"/>
  <c r="E46" i="3"/>
  <c r="AR45" i="3"/>
  <c r="AP45" i="3"/>
  <c r="AH45" i="3"/>
  <c r="AF45" i="3"/>
  <c r="X45" i="3"/>
  <c r="V45" i="3"/>
  <c r="N45" i="3"/>
  <c r="L45" i="3"/>
  <c r="O45" i="3" s="1"/>
  <c r="E45" i="3"/>
  <c r="AR44" i="3"/>
  <c r="AP44" i="3"/>
  <c r="AH44" i="3"/>
  <c r="AF44" i="3"/>
  <c r="X44" i="3"/>
  <c r="V44" i="3"/>
  <c r="N44" i="3"/>
  <c r="L44" i="3"/>
  <c r="E44" i="3"/>
  <c r="AR43" i="3"/>
  <c r="AP43" i="3"/>
  <c r="AH43" i="3"/>
  <c r="AI43" i="3" s="1"/>
  <c r="AF43" i="3"/>
  <c r="X43" i="3"/>
  <c r="V43" i="3"/>
  <c r="N43" i="3"/>
  <c r="L43" i="3"/>
  <c r="E43" i="3"/>
  <c r="AR42" i="3"/>
  <c r="AP42" i="3"/>
  <c r="AH42" i="3"/>
  <c r="AF42" i="3"/>
  <c r="X42" i="3"/>
  <c r="V42" i="3"/>
  <c r="N42" i="3"/>
  <c r="L42" i="3"/>
  <c r="E42" i="3"/>
  <c r="AR41" i="3"/>
  <c r="AP41" i="3"/>
  <c r="AH41" i="3"/>
  <c r="AF41" i="3"/>
  <c r="X41" i="3"/>
  <c r="V41" i="3"/>
  <c r="N41" i="3"/>
  <c r="L41" i="3"/>
  <c r="E41" i="3"/>
  <c r="AR40" i="3"/>
  <c r="AP40" i="3"/>
  <c r="AH40" i="3"/>
  <c r="AF40" i="3"/>
  <c r="X40" i="3"/>
  <c r="V40" i="3"/>
  <c r="N40" i="3"/>
  <c r="L40" i="3"/>
  <c r="E40" i="3"/>
  <c r="AR39" i="3"/>
  <c r="AP39" i="3"/>
  <c r="AH39" i="3"/>
  <c r="AF39" i="3"/>
  <c r="X39" i="3"/>
  <c r="V39" i="3"/>
  <c r="N39" i="3"/>
  <c r="L39" i="3"/>
  <c r="E39" i="3"/>
  <c r="AR38" i="3"/>
  <c r="AP38" i="3"/>
  <c r="AH38" i="3"/>
  <c r="AF38" i="3"/>
  <c r="X38" i="3"/>
  <c r="V38" i="3"/>
  <c r="N38" i="3"/>
  <c r="L38" i="3"/>
  <c r="E38" i="3"/>
  <c r="AR37" i="3"/>
  <c r="AP37" i="3"/>
  <c r="AH37" i="3"/>
  <c r="AF37" i="3"/>
  <c r="X37" i="3"/>
  <c r="V37" i="3"/>
  <c r="N37" i="3"/>
  <c r="L37" i="3"/>
  <c r="E37" i="3"/>
  <c r="AR36" i="3"/>
  <c r="AP36" i="3"/>
  <c r="AH36" i="3"/>
  <c r="AF36" i="3"/>
  <c r="X36" i="3"/>
  <c r="V36" i="3"/>
  <c r="N36" i="3"/>
  <c r="L36" i="3"/>
  <c r="E36" i="3"/>
  <c r="AR35" i="3"/>
  <c r="AP35" i="3"/>
  <c r="AH35" i="3"/>
  <c r="AF35" i="3"/>
  <c r="X35" i="3"/>
  <c r="V35" i="3"/>
  <c r="N35" i="3"/>
  <c r="L35" i="3"/>
  <c r="E35" i="3"/>
  <c r="AR34" i="3"/>
  <c r="AP34" i="3"/>
  <c r="AH34" i="3"/>
  <c r="AF34" i="3"/>
  <c r="X34" i="3"/>
  <c r="V34" i="3"/>
  <c r="N34" i="3"/>
  <c r="L34" i="3"/>
  <c r="E34" i="3"/>
  <c r="AR33" i="3"/>
  <c r="AP33" i="3"/>
  <c r="AH33" i="3"/>
  <c r="AF33" i="3"/>
  <c r="X33" i="3"/>
  <c r="V33" i="3"/>
  <c r="N33" i="3"/>
  <c r="L33" i="3"/>
  <c r="E33" i="3"/>
  <c r="AR28" i="3"/>
  <c r="AP28" i="3"/>
  <c r="AH28" i="3"/>
  <c r="AF28" i="3"/>
  <c r="X28" i="3"/>
  <c r="V28" i="3"/>
  <c r="N28" i="3"/>
  <c r="L28" i="3"/>
  <c r="E28" i="3"/>
  <c r="AR27" i="3"/>
  <c r="AP27" i="3"/>
  <c r="AH27" i="3"/>
  <c r="AF27" i="3"/>
  <c r="X27" i="3"/>
  <c r="V27" i="3"/>
  <c r="N27" i="3"/>
  <c r="L27" i="3"/>
  <c r="E27" i="3"/>
  <c r="AR26" i="3"/>
  <c r="AP26" i="3"/>
  <c r="AH26" i="3"/>
  <c r="AF26" i="3"/>
  <c r="X26" i="3"/>
  <c r="V26" i="3"/>
  <c r="N26" i="3"/>
  <c r="L26" i="3"/>
  <c r="E26" i="3"/>
  <c r="AS25" i="3"/>
  <c r="AR25" i="3"/>
  <c r="AP25" i="3"/>
  <c r="AH25" i="3"/>
  <c r="AF25" i="3"/>
  <c r="AG25" i="3" s="1"/>
  <c r="Y25" i="3"/>
  <c r="X25" i="3"/>
  <c r="V25" i="3"/>
  <c r="N25" i="3"/>
  <c r="AV25" i="3" s="1"/>
  <c r="E25" i="3"/>
  <c r="M25" i="3" s="1"/>
  <c r="AD147" i="3"/>
  <c r="AC147" i="3"/>
  <c r="K147" i="3"/>
  <c r="C147" i="3"/>
  <c r="AR146" i="4"/>
  <c r="AP146" i="4"/>
  <c r="AH146" i="4"/>
  <c r="AF146" i="4"/>
  <c r="X146" i="4"/>
  <c r="V146" i="4"/>
  <c r="N146" i="4"/>
  <c r="L146" i="4"/>
  <c r="E146" i="4"/>
  <c r="AR145" i="4"/>
  <c r="AP145" i="4"/>
  <c r="AH145" i="4"/>
  <c r="AF145" i="4"/>
  <c r="X145" i="4"/>
  <c r="V145" i="4"/>
  <c r="N145" i="4"/>
  <c r="L145" i="4"/>
  <c r="E145" i="4"/>
  <c r="AR144" i="4"/>
  <c r="AP144" i="4"/>
  <c r="AH144" i="4"/>
  <c r="AF144" i="4"/>
  <c r="X144" i="4"/>
  <c r="V144" i="4"/>
  <c r="N144" i="4"/>
  <c r="L144" i="4"/>
  <c r="E144" i="4"/>
  <c r="AO143" i="4"/>
  <c r="AN143" i="4"/>
  <c r="AM143" i="4"/>
  <c r="AL143" i="4"/>
  <c r="AK143" i="4"/>
  <c r="AJ143" i="4"/>
  <c r="AE143" i="4"/>
  <c r="AD143" i="4"/>
  <c r="AC143" i="4"/>
  <c r="AB143" i="4"/>
  <c r="AA143" i="4"/>
  <c r="Z143" i="4"/>
  <c r="U143" i="4"/>
  <c r="T143" i="4"/>
  <c r="S143" i="4"/>
  <c r="R143" i="4"/>
  <c r="Q143" i="4"/>
  <c r="P143" i="4"/>
  <c r="K143" i="4"/>
  <c r="J143" i="4"/>
  <c r="I143" i="4"/>
  <c r="H143" i="4"/>
  <c r="G143" i="4"/>
  <c r="F143" i="4"/>
  <c r="D143" i="4"/>
  <c r="C143" i="4"/>
  <c r="AR138" i="4"/>
  <c r="AP138" i="4"/>
  <c r="AH138" i="4"/>
  <c r="AF138" i="4"/>
  <c r="X138" i="4"/>
  <c r="V138" i="4"/>
  <c r="Y138" i="4" s="1"/>
  <c r="N138" i="4"/>
  <c r="L138" i="4"/>
  <c r="E138" i="4"/>
  <c r="AR137" i="4"/>
  <c r="AP137" i="4"/>
  <c r="AH137" i="4"/>
  <c r="AF137" i="4"/>
  <c r="X137" i="4"/>
  <c r="V137" i="4"/>
  <c r="N137" i="4"/>
  <c r="L137" i="4"/>
  <c r="E137" i="4"/>
  <c r="AR136" i="4"/>
  <c r="AP136" i="4"/>
  <c r="AH136" i="4"/>
  <c r="AF136" i="4"/>
  <c r="AF135" i="4" s="1"/>
  <c r="X136" i="4"/>
  <c r="V136" i="4"/>
  <c r="N136" i="4"/>
  <c r="L136" i="4"/>
  <c r="E136" i="4"/>
  <c r="AR134" i="4"/>
  <c r="AP134" i="4"/>
  <c r="AH134" i="4"/>
  <c r="AF134" i="4"/>
  <c r="X134" i="4"/>
  <c r="V134" i="4"/>
  <c r="N134" i="4"/>
  <c r="L134" i="4"/>
  <c r="E134" i="4"/>
  <c r="AR133" i="4"/>
  <c r="AP133" i="4"/>
  <c r="AH133" i="4"/>
  <c r="AF133" i="4"/>
  <c r="X133" i="4"/>
  <c r="V133" i="4"/>
  <c r="N133" i="4"/>
  <c r="L133" i="4"/>
  <c r="E133" i="4"/>
  <c r="AR132" i="4"/>
  <c r="AR131" i="4" s="1"/>
  <c r="AP132" i="4"/>
  <c r="AH132" i="4"/>
  <c r="AF132" i="4"/>
  <c r="X132" i="4"/>
  <c r="V132" i="4"/>
  <c r="N132" i="4"/>
  <c r="L132" i="4"/>
  <c r="E132" i="4"/>
  <c r="AO131" i="4"/>
  <c r="AN131" i="4"/>
  <c r="AM131" i="4"/>
  <c r="AL131" i="4"/>
  <c r="AK131" i="4"/>
  <c r="AJ131" i="4"/>
  <c r="AE131" i="4"/>
  <c r="AD131" i="4"/>
  <c r="AC131" i="4"/>
  <c r="AB131" i="4"/>
  <c r="AA131" i="4"/>
  <c r="Z131" i="4"/>
  <c r="U131" i="4"/>
  <c r="T131" i="4"/>
  <c r="S131" i="4"/>
  <c r="R131" i="4"/>
  <c r="Q131" i="4"/>
  <c r="P131" i="4"/>
  <c r="K131" i="4"/>
  <c r="J131" i="4"/>
  <c r="I131" i="4"/>
  <c r="H131" i="4"/>
  <c r="G131" i="4"/>
  <c r="F131" i="4"/>
  <c r="D131" i="4"/>
  <c r="C131" i="4"/>
  <c r="AP130" i="4"/>
  <c r="AF130" i="4"/>
  <c r="V130" i="4"/>
  <c r="L130" i="4"/>
  <c r="AN129" i="4"/>
  <c r="AL129" i="4"/>
  <c r="AJ129" i="4"/>
  <c r="AD129" i="4"/>
  <c r="AB129" i="4"/>
  <c r="Z129" i="4"/>
  <c r="T129" i="4"/>
  <c r="R129" i="4"/>
  <c r="P129" i="4"/>
  <c r="J129" i="4"/>
  <c r="H129" i="4"/>
  <c r="F129" i="4"/>
  <c r="E129" i="4"/>
  <c r="D129" i="4"/>
  <c r="C129" i="4"/>
  <c r="AR128" i="4"/>
  <c r="AP128" i="4"/>
  <c r="AH128" i="4"/>
  <c r="AF128" i="4"/>
  <c r="X128" i="4"/>
  <c r="V128" i="4"/>
  <c r="N128" i="4"/>
  <c r="L128" i="4"/>
  <c r="E128" i="4"/>
  <c r="AR127" i="4"/>
  <c r="AP127" i="4"/>
  <c r="AH127" i="4"/>
  <c r="AF127" i="4"/>
  <c r="X127" i="4"/>
  <c r="V127" i="4"/>
  <c r="N127" i="4"/>
  <c r="L127" i="4"/>
  <c r="E127" i="4"/>
  <c r="AR126" i="4"/>
  <c r="AP126" i="4"/>
  <c r="AH126" i="4"/>
  <c r="AF126" i="4"/>
  <c r="X126" i="4"/>
  <c r="V126" i="4"/>
  <c r="N126" i="4"/>
  <c r="L126" i="4"/>
  <c r="E126" i="4"/>
  <c r="AR125" i="4"/>
  <c r="AP125" i="4"/>
  <c r="AH125" i="4"/>
  <c r="AF125" i="4"/>
  <c r="X125" i="4"/>
  <c r="V125" i="4"/>
  <c r="N125" i="4"/>
  <c r="L125" i="4"/>
  <c r="E125" i="4"/>
  <c r="AR124" i="4"/>
  <c r="AP124" i="4"/>
  <c r="AH124" i="4"/>
  <c r="AF124" i="4"/>
  <c r="X124" i="4"/>
  <c r="V124" i="4"/>
  <c r="N124" i="4"/>
  <c r="L124" i="4"/>
  <c r="E124" i="4"/>
  <c r="AR123" i="4"/>
  <c r="AP123" i="4"/>
  <c r="AH123" i="4"/>
  <c r="AF123" i="4"/>
  <c r="X123" i="4"/>
  <c r="V123" i="4"/>
  <c r="N123" i="4"/>
  <c r="L123" i="4"/>
  <c r="E123" i="4"/>
  <c r="AR122" i="4"/>
  <c r="AP122" i="4"/>
  <c r="AH122" i="4"/>
  <c r="AF122" i="4"/>
  <c r="X122" i="4"/>
  <c r="V122" i="4"/>
  <c r="N122" i="4"/>
  <c r="L122" i="4"/>
  <c r="E122" i="4"/>
  <c r="AR121" i="4"/>
  <c r="AP121" i="4"/>
  <c r="AH121" i="4"/>
  <c r="AF121" i="4"/>
  <c r="X121" i="4"/>
  <c r="V121" i="4"/>
  <c r="N121" i="4"/>
  <c r="L121" i="4"/>
  <c r="E121" i="4"/>
  <c r="AR120" i="4"/>
  <c r="AP120" i="4"/>
  <c r="AH120" i="4"/>
  <c r="AF120" i="4"/>
  <c r="X120" i="4"/>
  <c r="V120" i="4"/>
  <c r="N120" i="4"/>
  <c r="L120" i="4"/>
  <c r="E120" i="4"/>
  <c r="AR119" i="4"/>
  <c r="AP119" i="4"/>
  <c r="AH119" i="4"/>
  <c r="AF119" i="4"/>
  <c r="X119" i="4"/>
  <c r="V119" i="4"/>
  <c r="N119" i="4"/>
  <c r="O119" i="4" s="1"/>
  <c r="L119" i="4"/>
  <c r="E119" i="4"/>
  <c r="AR118" i="4"/>
  <c r="AP118" i="4"/>
  <c r="AH118" i="4"/>
  <c r="AF118" i="4"/>
  <c r="X118" i="4"/>
  <c r="V118" i="4"/>
  <c r="N118" i="4"/>
  <c r="L118" i="4"/>
  <c r="E118" i="4"/>
  <c r="AR117" i="4"/>
  <c r="AP117" i="4"/>
  <c r="AH117" i="4"/>
  <c r="AF117" i="4"/>
  <c r="X117" i="4"/>
  <c r="V117" i="4"/>
  <c r="N117" i="4"/>
  <c r="L117" i="4"/>
  <c r="E117" i="4"/>
  <c r="AR116" i="4"/>
  <c r="AP116" i="4"/>
  <c r="AH116" i="4"/>
  <c r="AF116" i="4"/>
  <c r="X116" i="4"/>
  <c r="V116" i="4"/>
  <c r="N116" i="4"/>
  <c r="L116" i="4"/>
  <c r="E116" i="4"/>
  <c r="AR115" i="4"/>
  <c r="AP115" i="4"/>
  <c r="AH115" i="4"/>
  <c r="AF115" i="4"/>
  <c r="X115" i="4"/>
  <c r="V115" i="4"/>
  <c r="N115" i="4"/>
  <c r="L115" i="4"/>
  <c r="E115" i="4"/>
  <c r="AP114" i="4"/>
  <c r="AF114" i="4"/>
  <c r="V114" i="4"/>
  <c r="L114" i="4"/>
  <c r="AO113" i="4"/>
  <c r="AN113" i="4"/>
  <c r="AM113" i="4"/>
  <c r="AL113" i="4"/>
  <c r="AK113" i="4"/>
  <c r="AJ113" i="4"/>
  <c r="AE113" i="4"/>
  <c r="AD113" i="4"/>
  <c r="AC113" i="4"/>
  <c r="AB113" i="4"/>
  <c r="AA113" i="4"/>
  <c r="Z113" i="4"/>
  <c r="U113" i="4"/>
  <c r="T113" i="4"/>
  <c r="S113" i="4"/>
  <c r="R113" i="4"/>
  <c r="Q113" i="4"/>
  <c r="P113" i="4"/>
  <c r="K113" i="4"/>
  <c r="J113" i="4"/>
  <c r="I113" i="4"/>
  <c r="H113" i="4"/>
  <c r="G113" i="4"/>
  <c r="F113" i="4"/>
  <c r="D113" i="4"/>
  <c r="C113" i="4"/>
  <c r="AR112" i="4"/>
  <c r="AP112" i="4"/>
  <c r="AH112" i="4"/>
  <c r="AF112" i="4"/>
  <c r="X112" i="4"/>
  <c r="V112" i="4"/>
  <c r="N112" i="4"/>
  <c r="L112" i="4"/>
  <c r="E112" i="4"/>
  <c r="AR111" i="4"/>
  <c r="AP111" i="4"/>
  <c r="AH111" i="4"/>
  <c r="AF111" i="4"/>
  <c r="X111" i="4"/>
  <c r="V111" i="4"/>
  <c r="N111" i="4"/>
  <c r="L111" i="4"/>
  <c r="E111" i="4"/>
  <c r="AR110" i="4"/>
  <c r="AP110" i="4"/>
  <c r="AH110" i="4"/>
  <c r="AF110" i="4"/>
  <c r="X110" i="4"/>
  <c r="V110" i="4"/>
  <c r="N110" i="4"/>
  <c r="L110" i="4"/>
  <c r="E110" i="4"/>
  <c r="AR109" i="4"/>
  <c r="AP109" i="4"/>
  <c r="AH109" i="4"/>
  <c r="AF109" i="4"/>
  <c r="X109" i="4"/>
  <c r="V109" i="4"/>
  <c r="N109" i="4"/>
  <c r="L109" i="4"/>
  <c r="E109" i="4"/>
  <c r="AR108" i="4"/>
  <c r="AP108" i="4"/>
  <c r="AH108" i="4"/>
  <c r="AF108" i="4"/>
  <c r="X108" i="4"/>
  <c r="V108" i="4"/>
  <c r="N108" i="4"/>
  <c r="L108" i="4"/>
  <c r="E108" i="4"/>
  <c r="AR107" i="4"/>
  <c r="AP107" i="4"/>
  <c r="AH107" i="4"/>
  <c r="AF107" i="4"/>
  <c r="X107" i="4"/>
  <c r="V107" i="4"/>
  <c r="N107" i="4"/>
  <c r="L107" i="4"/>
  <c r="E107" i="4"/>
  <c r="AR106" i="4"/>
  <c r="AP106" i="4"/>
  <c r="AH106" i="4"/>
  <c r="AF106" i="4"/>
  <c r="X106" i="4"/>
  <c r="V106" i="4"/>
  <c r="N106" i="4"/>
  <c r="L106" i="4"/>
  <c r="E106" i="4"/>
  <c r="AR105" i="4"/>
  <c r="AP105" i="4"/>
  <c r="AH105" i="4"/>
  <c r="AF105" i="4"/>
  <c r="X105" i="4"/>
  <c r="V105" i="4"/>
  <c r="N105" i="4"/>
  <c r="L105" i="4"/>
  <c r="E105" i="4"/>
  <c r="AR104" i="4"/>
  <c r="AP104" i="4"/>
  <c r="AH104" i="4"/>
  <c r="AF104" i="4"/>
  <c r="X104" i="4"/>
  <c r="V104" i="4"/>
  <c r="N104" i="4"/>
  <c r="L104" i="4"/>
  <c r="E104" i="4"/>
  <c r="AR103" i="4"/>
  <c r="AP103" i="4"/>
  <c r="AH103" i="4"/>
  <c r="AF103" i="4"/>
  <c r="X103" i="4"/>
  <c r="V103" i="4"/>
  <c r="N103" i="4"/>
  <c r="L103" i="4"/>
  <c r="E103" i="4"/>
  <c r="AR102" i="4"/>
  <c r="AP102" i="4"/>
  <c r="AH102" i="4"/>
  <c r="AF102" i="4"/>
  <c r="X102" i="4"/>
  <c r="V102" i="4"/>
  <c r="N102" i="4"/>
  <c r="L102" i="4"/>
  <c r="E102" i="4"/>
  <c r="AR101" i="4"/>
  <c r="AP101" i="4"/>
  <c r="AH101" i="4"/>
  <c r="AF101" i="4"/>
  <c r="X101" i="4"/>
  <c r="V101" i="4"/>
  <c r="N101" i="4"/>
  <c r="L101" i="4"/>
  <c r="E101" i="4"/>
  <c r="AQ101" i="4" s="1"/>
  <c r="AR100" i="4"/>
  <c r="AP100" i="4"/>
  <c r="AH100" i="4"/>
  <c r="AF100" i="4"/>
  <c r="X100" i="4"/>
  <c r="V100" i="4"/>
  <c r="N100" i="4"/>
  <c r="L100" i="4"/>
  <c r="E100" i="4"/>
  <c r="AR96" i="4"/>
  <c r="AP96" i="4"/>
  <c r="AH96" i="4"/>
  <c r="AF96" i="4"/>
  <c r="X96" i="4"/>
  <c r="V96" i="4"/>
  <c r="N96" i="4"/>
  <c r="L96" i="4"/>
  <c r="E96" i="4"/>
  <c r="AR95" i="4"/>
  <c r="AP95" i="4"/>
  <c r="AH95" i="4"/>
  <c r="AF95" i="4"/>
  <c r="X95" i="4"/>
  <c r="V95" i="4"/>
  <c r="N95" i="4"/>
  <c r="L95" i="4"/>
  <c r="E95" i="4"/>
  <c r="AR94" i="4"/>
  <c r="AP94" i="4"/>
  <c r="AH94" i="4"/>
  <c r="AF94" i="4"/>
  <c r="X94" i="4"/>
  <c r="V94" i="4"/>
  <c r="N94" i="4"/>
  <c r="L94" i="4"/>
  <c r="E94" i="4"/>
  <c r="AR93" i="4"/>
  <c r="AP93" i="4"/>
  <c r="AH93" i="4"/>
  <c r="AF93" i="4"/>
  <c r="X93" i="4"/>
  <c r="V93" i="4"/>
  <c r="N93" i="4"/>
  <c r="L93" i="4"/>
  <c r="E93" i="4"/>
  <c r="AR92" i="4"/>
  <c r="AP92" i="4"/>
  <c r="AH92" i="4"/>
  <c r="AF92" i="4"/>
  <c r="X92" i="4"/>
  <c r="V92" i="4"/>
  <c r="N92" i="4"/>
  <c r="L92" i="4"/>
  <c r="E92" i="4"/>
  <c r="AR91" i="4"/>
  <c r="AP91" i="4"/>
  <c r="AH91" i="4"/>
  <c r="AF91" i="4"/>
  <c r="X91" i="4"/>
  <c r="V91" i="4"/>
  <c r="N91" i="4"/>
  <c r="L91" i="4"/>
  <c r="E91" i="4"/>
  <c r="AR90" i="4"/>
  <c r="AS90" i="4" s="1"/>
  <c r="AP90" i="4"/>
  <c r="AH90" i="4"/>
  <c r="AF90" i="4"/>
  <c r="X90" i="4"/>
  <c r="V90" i="4"/>
  <c r="N90" i="4"/>
  <c r="L90" i="4"/>
  <c r="E90" i="4"/>
  <c r="AR89" i="4"/>
  <c r="AP89" i="4"/>
  <c r="AH89" i="4"/>
  <c r="AF89" i="4"/>
  <c r="X89" i="4"/>
  <c r="V89" i="4"/>
  <c r="N89" i="4"/>
  <c r="L89" i="4"/>
  <c r="E89" i="4"/>
  <c r="AR88" i="4"/>
  <c r="AP88" i="4"/>
  <c r="AH88" i="4"/>
  <c r="AF88" i="4"/>
  <c r="X88" i="4"/>
  <c r="V88" i="4"/>
  <c r="N88" i="4"/>
  <c r="L88" i="4"/>
  <c r="E88" i="4"/>
  <c r="AR87" i="4"/>
  <c r="AP87" i="4"/>
  <c r="AH87" i="4"/>
  <c r="AF87" i="4"/>
  <c r="X87" i="4"/>
  <c r="V87" i="4"/>
  <c r="N87" i="4"/>
  <c r="L87" i="4"/>
  <c r="E87" i="4"/>
  <c r="AR86" i="4"/>
  <c r="AP86" i="4"/>
  <c r="AH86" i="4"/>
  <c r="AF86" i="4"/>
  <c r="X86" i="4"/>
  <c r="V86" i="4"/>
  <c r="N86" i="4"/>
  <c r="L86" i="4"/>
  <c r="E86" i="4"/>
  <c r="AR85" i="4"/>
  <c r="AP85" i="4"/>
  <c r="AH85" i="4"/>
  <c r="AF85" i="4"/>
  <c r="X85" i="4"/>
  <c r="V85" i="4"/>
  <c r="N85" i="4"/>
  <c r="L85" i="4"/>
  <c r="E85" i="4"/>
  <c r="AR84" i="4"/>
  <c r="AP84" i="4"/>
  <c r="AH84" i="4"/>
  <c r="AF84" i="4"/>
  <c r="X84" i="4"/>
  <c r="V84" i="4"/>
  <c r="N84" i="4"/>
  <c r="L84" i="4"/>
  <c r="E84" i="4"/>
  <c r="AR82" i="4"/>
  <c r="AP82" i="4"/>
  <c r="AH82" i="4"/>
  <c r="AF82" i="4"/>
  <c r="X82" i="4"/>
  <c r="V82" i="4"/>
  <c r="N82" i="4"/>
  <c r="L82" i="4"/>
  <c r="E82" i="4"/>
  <c r="AR80" i="4"/>
  <c r="AP80" i="4"/>
  <c r="AH80" i="4"/>
  <c r="AF80" i="4"/>
  <c r="X80" i="4"/>
  <c r="V80" i="4"/>
  <c r="N80" i="4"/>
  <c r="L80" i="4"/>
  <c r="E80" i="4"/>
  <c r="AR79" i="4"/>
  <c r="AP79" i="4"/>
  <c r="AH79" i="4"/>
  <c r="AF79" i="4"/>
  <c r="X79" i="4"/>
  <c r="V79" i="4"/>
  <c r="N79" i="4"/>
  <c r="L79" i="4"/>
  <c r="E79" i="4"/>
  <c r="AR78" i="4"/>
  <c r="AP78" i="4"/>
  <c r="AH78" i="4"/>
  <c r="AF78" i="4"/>
  <c r="X78" i="4"/>
  <c r="V78" i="4"/>
  <c r="N78" i="4"/>
  <c r="L78" i="4"/>
  <c r="E78" i="4"/>
  <c r="AR77" i="4"/>
  <c r="AP77" i="4"/>
  <c r="AH77" i="4"/>
  <c r="AF77" i="4"/>
  <c r="X77" i="4"/>
  <c r="V77" i="4"/>
  <c r="N77" i="4"/>
  <c r="L77" i="4"/>
  <c r="E77" i="4"/>
  <c r="AR76" i="4"/>
  <c r="AP76" i="4"/>
  <c r="AH76" i="4"/>
  <c r="AF76" i="4"/>
  <c r="X76" i="4"/>
  <c r="V76" i="4"/>
  <c r="N76" i="4"/>
  <c r="L76" i="4"/>
  <c r="E76" i="4"/>
  <c r="AR75" i="4"/>
  <c r="AP75" i="4"/>
  <c r="AH75" i="4"/>
  <c r="AF75" i="4"/>
  <c r="X75" i="4"/>
  <c r="V75" i="4"/>
  <c r="N75" i="4"/>
  <c r="L75" i="4"/>
  <c r="E75" i="4"/>
  <c r="AR74" i="4"/>
  <c r="AP74" i="4"/>
  <c r="AH74" i="4"/>
  <c r="AF74" i="4"/>
  <c r="X74" i="4"/>
  <c r="V74" i="4"/>
  <c r="N74" i="4"/>
  <c r="L74" i="4"/>
  <c r="E74" i="4"/>
  <c r="AR73" i="4"/>
  <c r="AP73" i="4"/>
  <c r="AH73" i="4"/>
  <c r="AF73" i="4"/>
  <c r="X73" i="4"/>
  <c r="V73" i="4"/>
  <c r="N73" i="4"/>
  <c r="L73" i="4"/>
  <c r="E73" i="4"/>
  <c r="AR72" i="4"/>
  <c r="AP72" i="4"/>
  <c r="AH72" i="4"/>
  <c r="AF72" i="4"/>
  <c r="X72" i="4"/>
  <c r="V72" i="4"/>
  <c r="N72" i="4"/>
  <c r="L72" i="4"/>
  <c r="E72" i="4"/>
  <c r="AR71" i="4"/>
  <c r="AP71" i="4"/>
  <c r="AH71" i="4"/>
  <c r="AF71" i="4"/>
  <c r="X71" i="4"/>
  <c r="V71" i="4"/>
  <c r="N71" i="4"/>
  <c r="L71" i="4"/>
  <c r="E71" i="4"/>
  <c r="AR70" i="4"/>
  <c r="AP70" i="4"/>
  <c r="AH70" i="4"/>
  <c r="AF70" i="4"/>
  <c r="X70" i="4"/>
  <c r="V70" i="4"/>
  <c r="N70" i="4"/>
  <c r="O70" i="4" s="1"/>
  <c r="L70" i="4"/>
  <c r="E70" i="4"/>
  <c r="AR69" i="4"/>
  <c r="AP69" i="4"/>
  <c r="AH69" i="4"/>
  <c r="AF69" i="4"/>
  <c r="X69" i="4"/>
  <c r="V69" i="4"/>
  <c r="N69" i="4"/>
  <c r="L69" i="4"/>
  <c r="E69" i="4"/>
  <c r="AR68" i="4"/>
  <c r="AP68" i="4"/>
  <c r="AH68" i="4"/>
  <c r="AF68" i="4"/>
  <c r="X68" i="4"/>
  <c r="V68" i="4"/>
  <c r="N68" i="4"/>
  <c r="L68" i="4"/>
  <c r="E68" i="4"/>
  <c r="AR67" i="4"/>
  <c r="AP67" i="4"/>
  <c r="AH67" i="4"/>
  <c r="AF67" i="4"/>
  <c r="X67" i="4"/>
  <c r="V67" i="4"/>
  <c r="N67" i="4"/>
  <c r="L67" i="4"/>
  <c r="E67" i="4"/>
  <c r="AR66" i="4"/>
  <c r="AP66" i="4"/>
  <c r="AH66" i="4"/>
  <c r="AF66" i="4"/>
  <c r="X66" i="4"/>
  <c r="V66" i="4"/>
  <c r="N66" i="4"/>
  <c r="L66" i="4"/>
  <c r="E66" i="4"/>
  <c r="AR65" i="4"/>
  <c r="AP65" i="4"/>
  <c r="AH65" i="4"/>
  <c r="AF65" i="4"/>
  <c r="X65" i="4"/>
  <c r="V65" i="4"/>
  <c r="N65" i="4"/>
  <c r="L65" i="4"/>
  <c r="E65" i="4"/>
  <c r="AR64" i="4"/>
  <c r="AP64" i="4"/>
  <c r="AH64" i="4"/>
  <c r="AF64" i="4"/>
  <c r="X64" i="4"/>
  <c r="V64" i="4"/>
  <c r="N64" i="4"/>
  <c r="L64" i="4"/>
  <c r="E64" i="4"/>
  <c r="AR63" i="4"/>
  <c r="AP63" i="4"/>
  <c r="AH63" i="4"/>
  <c r="AF63" i="4"/>
  <c r="X63" i="4"/>
  <c r="V63" i="4"/>
  <c r="N63" i="4"/>
  <c r="L63" i="4"/>
  <c r="E63" i="4"/>
  <c r="AR62" i="4"/>
  <c r="AP62" i="4"/>
  <c r="AH62" i="4"/>
  <c r="AF62" i="4"/>
  <c r="X62" i="4"/>
  <c r="V62" i="4"/>
  <c r="N62" i="4"/>
  <c r="O62" i="4" s="1"/>
  <c r="L62" i="4"/>
  <c r="E62" i="4"/>
  <c r="AR61" i="4"/>
  <c r="AP61" i="4"/>
  <c r="AH61" i="4"/>
  <c r="AF61" i="4"/>
  <c r="X61" i="4"/>
  <c r="V61" i="4"/>
  <c r="N61" i="4"/>
  <c r="L61" i="4"/>
  <c r="E61" i="4"/>
  <c r="AR60" i="4"/>
  <c r="AP60" i="4"/>
  <c r="AH60" i="4"/>
  <c r="AF60" i="4"/>
  <c r="X60" i="4"/>
  <c r="Y60" i="4" s="1"/>
  <c r="V60" i="4"/>
  <c r="N60" i="4"/>
  <c r="L60" i="4"/>
  <c r="E60" i="4"/>
  <c r="AR59" i="4"/>
  <c r="AP59" i="4"/>
  <c r="AH59" i="4"/>
  <c r="AF59" i="4"/>
  <c r="X59" i="4"/>
  <c r="V59" i="4"/>
  <c r="N59" i="4"/>
  <c r="L59" i="4"/>
  <c r="E59" i="4"/>
  <c r="AR58" i="4"/>
  <c r="AP58" i="4"/>
  <c r="AH58" i="4"/>
  <c r="AI58" i="4" s="1"/>
  <c r="AF58" i="4"/>
  <c r="X58" i="4"/>
  <c r="V58" i="4"/>
  <c r="N58" i="4"/>
  <c r="L58" i="4"/>
  <c r="E58" i="4"/>
  <c r="AR57" i="4"/>
  <c r="AP57" i="4"/>
  <c r="AH57" i="4"/>
  <c r="AF57" i="4"/>
  <c r="X57" i="4"/>
  <c r="V57" i="4"/>
  <c r="N57" i="4"/>
  <c r="L57" i="4"/>
  <c r="E57" i="4"/>
  <c r="AR56" i="4"/>
  <c r="AP56" i="4"/>
  <c r="AH56" i="4"/>
  <c r="AF56" i="4"/>
  <c r="X56" i="4"/>
  <c r="V56" i="4"/>
  <c r="N56" i="4"/>
  <c r="L56" i="4"/>
  <c r="E56" i="4"/>
  <c r="AR55" i="4"/>
  <c r="AP55" i="4"/>
  <c r="AH55" i="4"/>
  <c r="AF55" i="4"/>
  <c r="X55" i="4"/>
  <c r="V55" i="4"/>
  <c r="N55" i="4"/>
  <c r="L55" i="4"/>
  <c r="E55" i="4"/>
  <c r="AR54" i="4"/>
  <c r="AP54" i="4"/>
  <c r="AH54" i="4"/>
  <c r="AF54" i="4"/>
  <c r="X54" i="4"/>
  <c r="V54" i="4"/>
  <c r="N54" i="4"/>
  <c r="L54" i="4"/>
  <c r="E54" i="4"/>
  <c r="AR53" i="4"/>
  <c r="AP53" i="4"/>
  <c r="AH53" i="4"/>
  <c r="AF53" i="4"/>
  <c r="X53" i="4"/>
  <c r="V53" i="4"/>
  <c r="N53" i="4"/>
  <c r="L53" i="4"/>
  <c r="E53" i="4"/>
  <c r="AR52" i="4"/>
  <c r="AP52" i="4"/>
  <c r="AH52" i="4"/>
  <c r="AF52" i="4"/>
  <c r="X52" i="4"/>
  <c r="V52" i="4"/>
  <c r="N52" i="4"/>
  <c r="L52" i="4"/>
  <c r="E52" i="4"/>
  <c r="AR51" i="4"/>
  <c r="AP51" i="4"/>
  <c r="AH51" i="4"/>
  <c r="AI51" i="4" s="1"/>
  <c r="AF51" i="4"/>
  <c r="X51" i="4"/>
  <c r="V51" i="4"/>
  <c r="N51" i="4"/>
  <c r="L51" i="4"/>
  <c r="E51" i="4"/>
  <c r="AR50" i="4"/>
  <c r="AP50" i="4"/>
  <c r="AH50" i="4"/>
  <c r="AF50" i="4"/>
  <c r="X50" i="4"/>
  <c r="V50" i="4"/>
  <c r="N50" i="4"/>
  <c r="L50" i="4"/>
  <c r="E50" i="4"/>
  <c r="AR49" i="4"/>
  <c r="AP49" i="4"/>
  <c r="AH49" i="4"/>
  <c r="AF49" i="4"/>
  <c r="X49" i="4"/>
  <c r="V49" i="4"/>
  <c r="N49" i="4"/>
  <c r="L49" i="4"/>
  <c r="E49" i="4"/>
  <c r="AR48" i="4"/>
  <c r="AP48" i="4"/>
  <c r="AH48" i="4"/>
  <c r="AF48" i="4"/>
  <c r="X48" i="4"/>
  <c r="V48" i="4"/>
  <c r="N48" i="4"/>
  <c r="L48" i="4"/>
  <c r="E48" i="4"/>
  <c r="AO47" i="4"/>
  <c r="AN47" i="4"/>
  <c r="AM47" i="4"/>
  <c r="AL47" i="4"/>
  <c r="AK47" i="4"/>
  <c r="AK147" i="4" s="1"/>
  <c r="AJ47" i="4"/>
  <c r="AE47" i="4"/>
  <c r="AD47" i="4"/>
  <c r="AC47" i="4"/>
  <c r="AB47" i="4"/>
  <c r="AA47" i="4"/>
  <c r="Z47" i="4"/>
  <c r="U47" i="4"/>
  <c r="U147" i="4" s="1"/>
  <c r="T47" i="4"/>
  <c r="T147" i="4" s="1"/>
  <c r="S47" i="4"/>
  <c r="R47" i="4"/>
  <c r="Q47" i="4"/>
  <c r="P47" i="4"/>
  <c r="K47" i="4"/>
  <c r="J47" i="4"/>
  <c r="I47" i="4"/>
  <c r="H47" i="4"/>
  <c r="H147" i="4" s="1"/>
  <c r="G47" i="4"/>
  <c r="F47" i="4"/>
  <c r="D47" i="4"/>
  <c r="C47" i="4"/>
  <c r="AR46" i="4"/>
  <c r="AP46" i="4"/>
  <c r="AH46" i="4"/>
  <c r="AF46" i="4"/>
  <c r="X46" i="4"/>
  <c r="V46" i="4"/>
  <c r="N46" i="4"/>
  <c r="L46" i="4"/>
  <c r="E46" i="4"/>
  <c r="AR45" i="4"/>
  <c r="AP45" i="4"/>
  <c r="AH45" i="4"/>
  <c r="AF45" i="4"/>
  <c r="X45" i="4"/>
  <c r="V45" i="4"/>
  <c r="N45" i="4"/>
  <c r="L45" i="4"/>
  <c r="E45" i="4"/>
  <c r="AR44" i="4"/>
  <c r="AP44" i="4"/>
  <c r="AH44" i="4"/>
  <c r="AF44" i="4"/>
  <c r="X44" i="4"/>
  <c r="V44" i="4"/>
  <c r="N44" i="4"/>
  <c r="L44" i="4"/>
  <c r="E44" i="4"/>
  <c r="AR43" i="4"/>
  <c r="AP43" i="4"/>
  <c r="AH43" i="4"/>
  <c r="AF43" i="4"/>
  <c r="X43" i="4"/>
  <c r="V43" i="4"/>
  <c r="N43" i="4"/>
  <c r="L43" i="4"/>
  <c r="E43" i="4"/>
  <c r="AR42" i="4"/>
  <c r="AP42" i="4"/>
  <c r="AH42" i="4"/>
  <c r="AF42" i="4"/>
  <c r="X42" i="4"/>
  <c r="V42" i="4"/>
  <c r="N42" i="4"/>
  <c r="L42" i="4"/>
  <c r="E42" i="4"/>
  <c r="AR41" i="4"/>
  <c r="AP41" i="4"/>
  <c r="AH41" i="4"/>
  <c r="AF41" i="4"/>
  <c r="X41" i="4"/>
  <c r="V41" i="4"/>
  <c r="N41" i="4"/>
  <c r="L41" i="4"/>
  <c r="E41" i="4"/>
  <c r="AQ41" i="4" s="1"/>
  <c r="AR40" i="4"/>
  <c r="AP40" i="4"/>
  <c r="AS40" i="4" s="1"/>
  <c r="AH40" i="4"/>
  <c r="AF40" i="4"/>
  <c r="X40" i="4"/>
  <c r="V40" i="4"/>
  <c r="N40" i="4"/>
  <c r="L40" i="4"/>
  <c r="E40" i="4"/>
  <c r="AR39" i="4"/>
  <c r="AP39" i="4"/>
  <c r="AH39" i="4"/>
  <c r="AF39" i="4"/>
  <c r="X39" i="4"/>
  <c r="V39" i="4"/>
  <c r="N39" i="4"/>
  <c r="O39" i="4" s="1"/>
  <c r="L39" i="4"/>
  <c r="E39" i="4"/>
  <c r="AR38" i="4"/>
  <c r="AP38" i="4"/>
  <c r="AH38" i="4"/>
  <c r="AF38" i="4"/>
  <c r="X38" i="4"/>
  <c r="V38" i="4"/>
  <c r="N38" i="4"/>
  <c r="L38" i="4"/>
  <c r="E38" i="4"/>
  <c r="AR37" i="4"/>
  <c r="AP37" i="4"/>
  <c r="AH37" i="4"/>
  <c r="AF37" i="4"/>
  <c r="X37" i="4"/>
  <c r="Y37" i="4" s="1"/>
  <c r="V37" i="4"/>
  <c r="N37" i="4"/>
  <c r="L37" i="4"/>
  <c r="E37" i="4"/>
  <c r="AR36" i="4"/>
  <c r="AP36" i="4"/>
  <c r="AH36" i="4"/>
  <c r="AF36" i="4"/>
  <c r="X36" i="4"/>
  <c r="V36" i="4"/>
  <c r="N36" i="4"/>
  <c r="L36" i="4"/>
  <c r="E36" i="4"/>
  <c r="AR35" i="4"/>
  <c r="AP35" i="4"/>
  <c r="AH35" i="4"/>
  <c r="AF35" i="4"/>
  <c r="X35" i="4"/>
  <c r="V35" i="4"/>
  <c r="N35" i="4"/>
  <c r="L35" i="4"/>
  <c r="E35" i="4"/>
  <c r="AR34" i="4"/>
  <c r="AP34" i="4"/>
  <c r="AH34" i="4"/>
  <c r="AF34" i="4"/>
  <c r="X34" i="4"/>
  <c r="V34" i="4"/>
  <c r="N34" i="4"/>
  <c r="L34" i="4"/>
  <c r="E34" i="4"/>
  <c r="AR33" i="4"/>
  <c r="AS33" i="4" s="1"/>
  <c r="AP33" i="4"/>
  <c r="AH33" i="4"/>
  <c r="AF33" i="4"/>
  <c r="X33" i="4"/>
  <c r="V33" i="4"/>
  <c r="N33" i="4"/>
  <c r="L33" i="4"/>
  <c r="E33" i="4"/>
  <c r="AQ33" i="4" s="1"/>
  <c r="AR28" i="4"/>
  <c r="AP28" i="4"/>
  <c r="AH28" i="4"/>
  <c r="AF28" i="4"/>
  <c r="X28" i="4"/>
  <c r="V28" i="4"/>
  <c r="N28" i="4"/>
  <c r="L28" i="4"/>
  <c r="E28" i="4"/>
  <c r="AR27" i="4"/>
  <c r="AP27" i="4"/>
  <c r="AH27" i="4"/>
  <c r="AF27" i="4"/>
  <c r="X27" i="4"/>
  <c r="V27" i="4"/>
  <c r="N27" i="4"/>
  <c r="L27" i="4"/>
  <c r="E27" i="4"/>
  <c r="AR26" i="4"/>
  <c r="AP26" i="4"/>
  <c r="AS26" i="4" s="1"/>
  <c r="AH26" i="4"/>
  <c r="AF26" i="4"/>
  <c r="AI26" i="4" s="1"/>
  <c r="X26" i="4"/>
  <c r="V26" i="4"/>
  <c r="N26" i="4"/>
  <c r="L26" i="4"/>
  <c r="E26" i="4"/>
  <c r="AR25" i="4"/>
  <c r="AP25" i="4"/>
  <c r="AH25" i="4"/>
  <c r="AF25" i="4"/>
  <c r="X25" i="4"/>
  <c r="V25" i="4"/>
  <c r="N25" i="4"/>
  <c r="L25" i="4"/>
  <c r="E25" i="4"/>
  <c r="R147" i="4"/>
  <c r="K47" i="1"/>
  <c r="AK143" i="1"/>
  <c r="AL143" i="1"/>
  <c r="AM143" i="1"/>
  <c r="AN143" i="1"/>
  <c r="AO143" i="1"/>
  <c r="AA143" i="1"/>
  <c r="AB143" i="1"/>
  <c r="AC143" i="1"/>
  <c r="AD143" i="1"/>
  <c r="AE143" i="1"/>
  <c r="Q143" i="1"/>
  <c r="R143" i="1"/>
  <c r="S143" i="1"/>
  <c r="T143" i="1"/>
  <c r="U143" i="1"/>
  <c r="AO131" i="1"/>
  <c r="AN131" i="1"/>
  <c r="AM131" i="1"/>
  <c r="AL131" i="1"/>
  <c r="AK131" i="1"/>
  <c r="AJ131" i="1"/>
  <c r="AE131" i="1"/>
  <c r="AD131" i="1"/>
  <c r="AC131" i="1"/>
  <c r="AB131" i="1"/>
  <c r="AA131" i="1"/>
  <c r="Z131" i="1"/>
  <c r="U131" i="1"/>
  <c r="T131" i="1"/>
  <c r="S131" i="1"/>
  <c r="R131" i="1"/>
  <c r="Q131" i="1"/>
  <c r="P131" i="1"/>
  <c r="AO113" i="1"/>
  <c r="AN113" i="1"/>
  <c r="AM113" i="1"/>
  <c r="AL113" i="1"/>
  <c r="AK113" i="1"/>
  <c r="AJ113" i="1"/>
  <c r="AE113" i="1"/>
  <c r="AD113" i="1"/>
  <c r="AC113" i="1"/>
  <c r="AB113" i="1"/>
  <c r="AA113" i="1"/>
  <c r="Z113" i="1"/>
  <c r="U113" i="1"/>
  <c r="T113" i="1"/>
  <c r="S113" i="1"/>
  <c r="R113" i="1"/>
  <c r="Q113" i="1"/>
  <c r="P113" i="1"/>
  <c r="AO47" i="1"/>
  <c r="AN47" i="1"/>
  <c r="AM47" i="1"/>
  <c r="AL47" i="1"/>
  <c r="AK47" i="1"/>
  <c r="AJ47" i="1"/>
  <c r="AE47" i="1"/>
  <c r="AD47" i="1"/>
  <c r="AC47" i="1"/>
  <c r="AB47" i="1"/>
  <c r="AA47" i="1"/>
  <c r="Z47" i="1"/>
  <c r="U47" i="1"/>
  <c r="T47" i="1"/>
  <c r="S47" i="1"/>
  <c r="R47" i="1"/>
  <c r="Q47" i="1"/>
  <c r="P47" i="1"/>
  <c r="G143" i="1"/>
  <c r="H143" i="1"/>
  <c r="I143" i="1"/>
  <c r="J143" i="1"/>
  <c r="K143" i="1"/>
  <c r="G131" i="1"/>
  <c r="H131" i="1"/>
  <c r="I131" i="1"/>
  <c r="J131" i="1"/>
  <c r="K131" i="1"/>
  <c r="G113" i="1"/>
  <c r="H113" i="1"/>
  <c r="I113" i="1"/>
  <c r="J113" i="1"/>
  <c r="K113" i="1"/>
  <c r="F113" i="1"/>
  <c r="G47" i="1"/>
  <c r="G147" i="1" s="1"/>
  <c r="H47" i="1"/>
  <c r="I47" i="1"/>
  <c r="J47" i="1"/>
  <c r="F47" i="1"/>
  <c r="E25" i="1"/>
  <c r="AR146" i="1"/>
  <c r="AP146" i="1"/>
  <c r="AR145" i="1"/>
  <c r="AP145" i="1"/>
  <c r="AR144" i="1"/>
  <c r="AP144" i="1"/>
  <c r="AR141" i="1"/>
  <c r="AP141" i="1"/>
  <c r="AP140" i="1" s="1"/>
  <c r="AR138" i="1"/>
  <c r="AP138" i="1"/>
  <c r="AR137" i="1"/>
  <c r="AP137" i="1"/>
  <c r="AR136" i="1"/>
  <c r="AS136" i="1" s="1"/>
  <c r="AP136" i="1"/>
  <c r="AR134" i="1"/>
  <c r="AP134" i="1"/>
  <c r="AR133" i="1"/>
  <c r="AP133" i="1"/>
  <c r="AR132" i="1"/>
  <c r="AP132" i="1"/>
  <c r="AP130" i="1"/>
  <c r="AR128" i="1"/>
  <c r="AP128" i="1"/>
  <c r="AR127" i="1"/>
  <c r="AP127" i="1"/>
  <c r="AR126" i="1"/>
  <c r="AP126" i="1"/>
  <c r="AR125" i="1"/>
  <c r="AP125" i="1"/>
  <c r="AR124" i="1"/>
  <c r="AP124" i="1"/>
  <c r="AR123" i="1"/>
  <c r="AP123" i="1"/>
  <c r="AR122" i="1"/>
  <c r="AP122" i="1"/>
  <c r="AR121" i="1"/>
  <c r="AS121" i="1" s="1"/>
  <c r="AP121" i="1"/>
  <c r="AR120" i="1"/>
  <c r="AP120" i="1"/>
  <c r="AR119" i="1"/>
  <c r="AP119" i="1"/>
  <c r="AR118" i="1"/>
  <c r="AP118" i="1"/>
  <c r="AR117" i="1"/>
  <c r="AS117" i="1" s="1"/>
  <c r="AP117" i="1"/>
  <c r="AR116" i="1"/>
  <c r="AP116" i="1"/>
  <c r="AR115" i="1"/>
  <c r="AP115" i="1"/>
  <c r="AP114" i="1"/>
  <c r="AQ114" i="1" s="1"/>
  <c r="AR112" i="1"/>
  <c r="AP112" i="1"/>
  <c r="AR111" i="1"/>
  <c r="AP111" i="1"/>
  <c r="AR110" i="1"/>
  <c r="AP110" i="1"/>
  <c r="AR109" i="1"/>
  <c r="AP109" i="1"/>
  <c r="AR108" i="1"/>
  <c r="AP108" i="1"/>
  <c r="AR107" i="1"/>
  <c r="AP107" i="1"/>
  <c r="AR106" i="1"/>
  <c r="AP106" i="1"/>
  <c r="AR105" i="1"/>
  <c r="AP105" i="1"/>
  <c r="AR104" i="1"/>
  <c r="AP104" i="1"/>
  <c r="AR103" i="1"/>
  <c r="AP103" i="1"/>
  <c r="AR102" i="1"/>
  <c r="AP102" i="1"/>
  <c r="AR101" i="1"/>
  <c r="AP101" i="1"/>
  <c r="AR100" i="1"/>
  <c r="AP100" i="1"/>
  <c r="AR96" i="1"/>
  <c r="AP96" i="1"/>
  <c r="AR95" i="1"/>
  <c r="AP95" i="1"/>
  <c r="AR94" i="1"/>
  <c r="AP94" i="1"/>
  <c r="AR93" i="1"/>
  <c r="AP93" i="1"/>
  <c r="AR92" i="1"/>
  <c r="AP92" i="1"/>
  <c r="AR91" i="1"/>
  <c r="AP91" i="1"/>
  <c r="AR90" i="1"/>
  <c r="AP90" i="1"/>
  <c r="AR89" i="1"/>
  <c r="AP89" i="1"/>
  <c r="AR88" i="1"/>
  <c r="AP88" i="1"/>
  <c r="AR87" i="1"/>
  <c r="AP87" i="1"/>
  <c r="AR86" i="1"/>
  <c r="AS86" i="1" s="1"/>
  <c r="AP86" i="1"/>
  <c r="AR85" i="1"/>
  <c r="AP85" i="1"/>
  <c r="AR84" i="1"/>
  <c r="AP84" i="1"/>
  <c r="AR82" i="1"/>
  <c r="AP82" i="1"/>
  <c r="AR80" i="1"/>
  <c r="AP80" i="1"/>
  <c r="AR79" i="1"/>
  <c r="AP79" i="1"/>
  <c r="AR78" i="1"/>
  <c r="AP78" i="1"/>
  <c r="AR77" i="1"/>
  <c r="AP77" i="1"/>
  <c r="AR76" i="1"/>
  <c r="AP76" i="1"/>
  <c r="AR75" i="1"/>
  <c r="AP75" i="1"/>
  <c r="AR74" i="1"/>
  <c r="AP74" i="1"/>
  <c r="AR73" i="1"/>
  <c r="AP73" i="1"/>
  <c r="AR72" i="1"/>
  <c r="AP72" i="1"/>
  <c r="AR71" i="1"/>
  <c r="AP71" i="1"/>
  <c r="AR70" i="1"/>
  <c r="AP70" i="1"/>
  <c r="AR69" i="1"/>
  <c r="AP69" i="1"/>
  <c r="AR68" i="1"/>
  <c r="AP68" i="1"/>
  <c r="AR67" i="1"/>
  <c r="AP67" i="1"/>
  <c r="AR66" i="1"/>
  <c r="AP66" i="1"/>
  <c r="AR65" i="1"/>
  <c r="AP65" i="1"/>
  <c r="AR64" i="1"/>
  <c r="AP64" i="1"/>
  <c r="AR63" i="1"/>
  <c r="AP63" i="1"/>
  <c r="AR62" i="1"/>
  <c r="AP62" i="1"/>
  <c r="AR61" i="1"/>
  <c r="AP61" i="1"/>
  <c r="AR60" i="1"/>
  <c r="AP60" i="1"/>
  <c r="AR59" i="1"/>
  <c r="AP59" i="1"/>
  <c r="AR58" i="1"/>
  <c r="AP58" i="1"/>
  <c r="AR57" i="1"/>
  <c r="AP57" i="1"/>
  <c r="AR56" i="1"/>
  <c r="AP56" i="1"/>
  <c r="AR55" i="1"/>
  <c r="AP55" i="1"/>
  <c r="AR54" i="1"/>
  <c r="AP54" i="1"/>
  <c r="AR53" i="1"/>
  <c r="AP53" i="1"/>
  <c r="AR52" i="1"/>
  <c r="AP52" i="1"/>
  <c r="AR51" i="1"/>
  <c r="AP51" i="1"/>
  <c r="AR50" i="1"/>
  <c r="AP50" i="1"/>
  <c r="AR49" i="1"/>
  <c r="AP49" i="1"/>
  <c r="AR48" i="1"/>
  <c r="AP48" i="1"/>
  <c r="AR46" i="1"/>
  <c r="AP46" i="1"/>
  <c r="AR45" i="1"/>
  <c r="AP45" i="1"/>
  <c r="AR44" i="1"/>
  <c r="AP44" i="1"/>
  <c r="AR43" i="1"/>
  <c r="AP43" i="1"/>
  <c r="AR42" i="1"/>
  <c r="AP42" i="1"/>
  <c r="AR41" i="1"/>
  <c r="AP41" i="1"/>
  <c r="AR40" i="1"/>
  <c r="AP40" i="1"/>
  <c r="AR39" i="1"/>
  <c r="AP39" i="1"/>
  <c r="AR38" i="1"/>
  <c r="AP38" i="1"/>
  <c r="AR37" i="1"/>
  <c r="AP37" i="1"/>
  <c r="AR36" i="1"/>
  <c r="AP36" i="1"/>
  <c r="AR35" i="1"/>
  <c r="AP35" i="1"/>
  <c r="AR34" i="1"/>
  <c r="AP34" i="1"/>
  <c r="AR33" i="1"/>
  <c r="AP33" i="1"/>
  <c r="AR28" i="1"/>
  <c r="AP28" i="1"/>
  <c r="AR27" i="1"/>
  <c r="AP27" i="1"/>
  <c r="AR26" i="1"/>
  <c r="AP26" i="1"/>
  <c r="AR25" i="1"/>
  <c r="AS25" i="1" s="1"/>
  <c r="AH146" i="1"/>
  <c r="AF146" i="1"/>
  <c r="AH145" i="1"/>
  <c r="AF145" i="1"/>
  <c r="AH144" i="1"/>
  <c r="AH143" i="1" s="1"/>
  <c r="AF144" i="1"/>
  <c r="AH141" i="1"/>
  <c r="AF141" i="1"/>
  <c r="AF140" i="1" s="1"/>
  <c r="AH138" i="1"/>
  <c r="AF138" i="1"/>
  <c r="AH137" i="1"/>
  <c r="AF137" i="1"/>
  <c r="AH136" i="1"/>
  <c r="AF136" i="1"/>
  <c r="AH134" i="1"/>
  <c r="AF134" i="1"/>
  <c r="AH133" i="1"/>
  <c r="AF133" i="1"/>
  <c r="AH132" i="1"/>
  <c r="AF132" i="1"/>
  <c r="AF130" i="1"/>
  <c r="AH128" i="1"/>
  <c r="AF128" i="1"/>
  <c r="AH127" i="1"/>
  <c r="AF127" i="1"/>
  <c r="AH126" i="1"/>
  <c r="AF126" i="1"/>
  <c r="AH125" i="1"/>
  <c r="AF125" i="1"/>
  <c r="AH124" i="1"/>
  <c r="AF124" i="1"/>
  <c r="AH123" i="1"/>
  <c r="AF123" i="1"/>
  <c r="AH122" i="1"/>
  <c r="AF122" i="1"/>
  <c r="AH121" i="1"/>
  <c r="AF121" i="1"/>
  <c r="AH120" i="1"/>
  <c r="AF120" i="1"/>
  <c r="AH119" i="1"/>
  <c r="AF119" i="1"/>
  <c r="AH118" i="1"/>
  <c r="AF118" i="1"/>
  <c r="AH117" i="1"/>
  <c r="AF117" i="1"/>
  <c r="AH116" i="1"/>
  <c r="AF116" i="1"/>
  <c r="AH115" i="1"/>
  <c r="AF115" i="1"/>
  <c r="AF114" i="1"/>
  <c r="AH112" i="1"/>
  <c r="AF112" i="1"/>
  <c r="AH111" i="1"/>
  <c r="AF111" i="1"/>
  <c r="AH110" i="1"/>
  <c r="AF110" i="1"/>
  <c r="AH109" i="1"/>
  <c r="AF109" i="1"/>
  <c r="AH108" i="1"/>
  <c r="AF108" i="1"/>
  <c r="AH107" i="1"/>
  <c r="AF107" i="1"/>
  <c r="AH106" i="1"/>
  <c r="AF106" i="1"/>
  <c r="AH105" i="1"/>
  <c r="AI105" i="1" s="1"/>
  <c r="AF105" i="1"/>
  <c r="AH104" i="1"/>
  <c r="AF104" i="1"/>
  <c r="AH103" i="1"/>
  <c r="AF103" i="1"/>
  <c r="AH102" i="1"/>
  <c r="AF102" i="1"/>
  <c r="AH101" i="1"/>
  <c r="AF101" i="1"/>
  <c r="AH100" i="1"/>
  <c r="AF100" i="1"/>
  <c r="AH96" i="1"/>
  <c r="AF96" i="1"/>
  <c r="AH95" i="1"/>
  <c r="AF95" i="1"/>
  <c r="AI95" i="1" s="1"/>
  <c r="AH94" i="1"/>
  <c r="AF94" i="1"/>
  <c r="AH93" i="1"/>
  <c r="AF93" i="1"/>
  <c r="AH92" i="1"/>
  <c r="AF92" i="1"/>
  <c r="AH91" i="1"/>
  <c r="AF91" i="1"/>
  <c r="AH90" i="1"/>
  <c r="AF90" i="1"/>
  <c r="AH89" i="1"/>
  <c r="AF89" i="1"/>
  <c r="AH88" i="1"/>
  <c r="AF88" i="1"/>
  <c r="AH87" i="1"/>
  <c r="AF87" i="1"/>
  <c r="AH86" i="1"/>
  <c r="AI86" i="1" s="1"/>
  <c r="AF86" i="1"/>
  <c r="AH85" i="1"/>
  <c r="AF85" i="1"/>
  <c r="AH84" i="1"/>
  <c r="AF84" i="1"/>
  <c r="AH82" i="1"/>
  <c r="AF82" i="1"/>
  <c r="AH80" i="1"/>
  <c r="AF80" i="1"/>
  <c r="AH79" i="1"/>
  <c r="AF79" i="1"/>
  <c r="AH78" i="1"/>
  <c r="AF78" i="1"/>
  <c r="AH77" i="1"/>
  <c r="AF77" i="1"/>
  <c r="AH76" i="1"/>
  <c r="AF76" i="1"/>
  <c r="AH75" i="1"/>
  <c r="AF75" i="1"/>
  <c r="AH74" i="1"/>
  <c r="AF74" i="1"/>
  <c r="AH73" i="1"/>
  <c r="AI73" i="1" s="1"/>
  <c r="AF73" i="1"/>
  <c r="AH72" i="1"/>
  <c r="AF72" i="1"/>
  <c r="AH71" i="1"/>
  <c r="AF71" i="1"/>
  <c r="AH70" i="1"/>
  <c r="AF70" i="1"/>
  <c r="AH69" i="1"/>
  <c r="AF69" i="1"/>
  <c r="AH68" i="1"/>
  <c r="AF68" i="1"/>
  <c r="AH67" i="1"/>
  <c r="AF67" i="1"/>
  <c r="AH66" i="1"/>
  <c r="AF66" i="1"/>
  <c r="AH65" i="1"/>
  <c r="AF65" i="1"/>
  <c r="AH64" i="1"/>
  <c r="AF64" i="1"/>
  <c r="AH63" i="1"/>
  <c r="AF63" i="1"/>
  <c r="AH62" i="1"/>
  <c r="AF62" i="1"/>
  <c r="AH61" i="1"/>
  <c r="AF61" i="1"/>
  <c r="AH60" i="1"/>
  <c r="AF60" i="1"/>
  <c r="AH59" i="1"/>
  <c r="AF59" i="1"/>
  <c r="AH58" i="1"/>
  <c r="AF58" i="1"/>
  <c r="AH57" i="1"/>
  <c r="AI57" i="1" s="1"/>
  <c r="AF57" i="1"/>
  <c r="AH56" i="1"/>
  <c r="AF56" i="1"/>
  <c r="AH55" i="1"/>
  <c r="AF55" i="1"/>
  <c r="AH54" i="1"/>
  <c r="AF54" i="1"/>
  <c r="AH53" i="1"/>
  <c r="AF53" i="1"/>
  <c r="AH52" i="1"/>
  <c r="AF52" i="1"/>
  <c r="AH51" i="1"/>
  <c r="AF51" i="1"/>
  <c r="AH50" i="1"/>
  <c r="AF50" i="1"/>
  <c r="AH49" i="1"/>
  <c r="AF49" i="1"/>
  <c r="AH48" i="1"/>
  <c r="AF48" i="1"/>
  <c r="AH46" i="1"/>
  <c r="AF46" i="1"/>
  <c r="AH45" i="1"/>
  <c r="AF45" i="1"/>
  <c r="AH44" i="1"/>
  <c r="AF44" i="1"/>
  <c r="AH43" i="1"/>
  <c r="AF43" i="1"/>
  <c r="AH42" i="1"/>
  <c r="AF42" i="1"/>
  <c r="AH41" i="1"/>
  <c r="AF41" i="1"/>
  <c r="AH40" i="1"/>
  <c r="AF40" i="1"/>
  <c r="AH39" i="1"/>
  <c r="AF39" i="1"/>
  <c r="AH38" i="1"/>
  <c r="AF38" i="1"/>
  <c r="AH37" i="1"/>
  <c r="AF37" i="1"/>
  <c r="AH36" i="1"/>
  <c r="AF36" i="1"/>
  <c r="AH35" i="1"/>
  <c r="AF35" i="1"/>
  <c r="AH34" i="1"/>
  <c r="AF34" i="1"/>
  <c r="AH33" i="1"/>
  <c r="AF33" i="1"/>
  <c r="AH28" i="1"/>
  <c r="AF28" i="1"/>
  <c r="AH27" i="1"/>
  <c r="AF27" i="1"/>
  <c r="AH26" i="1"/>
  <c r="AF26" i="1"/>
  <c r="AH25" i="1"/>
  <c r="AI25" i="1" s="1"/>
  <c r="AF25" i="1"/>
  <c r="X146" i="1"/>
  <c r="V146" i="1"/>
  <c r="X145" i="1"/>
  <c r="V145" i="1"/>
  <c r="X144" i="1"/>
  <c r="V144" i="1"/>
  <c r="X141" i="1"/>
  <c r="V141" i="1"/>
  <c r="V140" i="1" s="1"/>
  <c r="X138" i="1"/>
  <c r="V138" i="1"/>
  <c r="X137" i="1"/>
  <c r="V137" i="1"/>
  <c r="X136" i="1"/>
  <c r="V136" i="1"/>
  <c r="X134" i="1"/>
  <c r="V134" i="1"/>
  <c r="X133" i="1"/>
  <c r="V133" i="1"/>
  <c r="X132" i="1"/>
  <c r="V132" i="1"/>
  <c r="V130" i="1"/>
  <c r="X128" i="1"/>
  <c r="V128" i="1"/>
  <c r="X127" i="1"/>
  <c r="V127" i="1"/>
  <c r="X126" i="1"/>
  <c r="V126" i="1"/>
  <c r="X125" i="1"/>
  <c r="V125" i="1"/>
  <c r="X124" i="1"/>
  <c r="V124" i="1"/>
  <c r="X123" i="1"/>
  <c r="V123" i="1"/>
  <c r="X122" i="1"/>
  <c r="V122" i="1"/>
  <c r="X121" i="1"/>
  <c r="V121" i="1"/>
  <c r="X120" i="1"/>
  <c r="V120" i="1"/>
  <c r="X119" i="1"/>
  <c r="V119" i="1"/>
  <c r="X118" i="1"/>
  <c r="V118" i="1"/>
  <c r="X117" i="1"/>
  <c r="V117" i="1"/>
  <c r="X116" i="1"/>
  <c r="V116" i="1"/>
  <c r="X115" i="1"/>
  <c r="V115" i="1"/>
  <c r="V114" i="1"/>
  <c r="W114" i="1" s="1"/>
  <c r="X112" i="1"/>
  <c r="V112" i="1"/>
  <c r="X111" i="1"/>
  <c r="V111" i="1"/>
  <c r="X110" i="1"/>
  <c r="V110" i="1"/>
  <c r="X109" i="1"/>
  <c r="V109" i="1"/>
  <c r="X108" i="1"/>
  <c r="V108" i="1"/>
  <c r="X107" i="1"/>
  <c r="V107" i="1"/>
  <c r="X106" i="1"/>
  <c r="V106" i="1"/>
  <c r="X105" i="1"/>
  <c r="V105" i="1"/>
  <c r="X104" i="1"/>
  <c r="V104" i="1"/>
  <c r="X103" i="1"/>
  <c r="V103" i="1"/>
  <c r="X102" i="1"/>
  <c r="V102" i="1"/>
  <c r="X101" i="1"/>
  <c r="V101" i="1"/>
  <c r="X100" i="1"/>
  <c r="V100" i="1"/>
  <c r="X96" i="1"/>
  <c r="V96" i="1"/>
  <c r="X95" i="1"/>
  <c r="V95" i="1"/>
  <c r="X94" i="1"/>
  <c r="V94" i="1"/>
  <c r="X93" i="1"/>
  <c r="V93" i="1"/>
  <c r="X92" i="1"/>
  <c r="V92" i="1"/>
  <c r="X91" i="1"/>
  <c r="V91" i="1"/>
  <c r="X90" i="1"/>
  <c r="V90" i="1"/>
  <c r="X89" i="1"/>
  <c r="V89" i="1"/>
  <c r="X88" i="1"/>
  <c r="V88" i="1"/>
  <c r="X87" i="1"/>
  <c r="V87" i="1"/>
  <c r="X86" i="1"/>
  <c r="V86" i="1"/>
  <c r="X85" i="1"/>
  <c r="V85" i="1"/>
  <c r="X84" i="1"/>
  <c r="V84" i="1"/>
  <c r="X82" i="1"/>
  <c r="V82" i="1"/>
  <c r="X80" i="1"/>
  <c r="V80" i="1"/>
  <c r="X79" i="1"/>
  <c r="V79" i="1"/>
  <c r="X78" i="1"/>
  <c r="V78" i="1"/>
  <c r="X77" i="1"/>
  <c r="V77" i="1"/>
  <c r="X76" i="1"/>
  <c r="V76" i="1"/>
  <c r="X75" i="1"/>
  <c r="V75" i="1"/>
  <c r="X74" i="1"/>
  <c r="V74" i="1"/>
  <c r="X73" i="1"/>
  <c r="V73" i="1"/>
  <c r="X72" i="1"/>
  <c r="V72" i="1"/>
  <c r="X71" i="1"/>
  <c r="V71" i="1"/>
  <c r="X70" i="1"/>
  <c r="V70" i="1"/>
  <c r="X69" i="1"/>
  <c r="V69" i="1"/>
  <c r="X68" i="1"/>
  <c r="V68" i="1"/>
  <c r="X67" i="1"/>
  <c r="V67" i="1"/>
  <c r="X66" i="1"/>
  <c r="V66" i="1"/>
  <c r="X65" i="1"/>
  <c r="V65" i="1"/>
  <c r="X64" i="1"/>
  <c r="V64" i="1"/>
  <c r="X63" i="1"/>
  <c r="V63" i="1"/>
  <c r="X62" i="1"/>
  <c r="V62" i="1"/>
  <c r="X61" i="1"/>
  <c r="V61" i="1"/>
  <c r="X60" i="1"/>
  <c r="V60" i="1"/>
  <c r="X59" i="1"/>
  <c r="V59" i="1"/>
  <c r="X58" i="1"/>
  <c r="V58" i="1"/>
  <c r="X57" i="1"/>
  <c r="V57" i="1"/>
  <c r="X56" i="1"/>
  <c r="V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X48" i="1"/>
  <c r="V48" i="1"/>
  <c r="X46" i="1"/>
  <c r="V46" i="1"/>
  <c r="X45" i="1"/>
  <c r="V45" i="1"/>
  <c r="X44" i="1"/>
  <c r="V44" i="1"/>
  <c r="X43" i="1"/>
  <c r="V43" i="1"/>
  <c r="X42" i="1"/>
  <c r="V42" i="1"/>
  <c r="W42" i="1" s="1"/>
  <c r="X41" i="1"/>
  <c r="V41" i="1"/>
  <c r="X40" i="1"/>
  <c r="V40" i="1"/>
  <c r="X39" i="1"/>
  <c r="V39" i="1"/>
  <c r="X38" i="1"/>
  <c r="V38" i="1"/>
  <c r="X37" i="1"/>
  <c r="V37" i="1"/>
  <c r="X36" i="1"/>
  <c r="V36" i="1"/>
  <c r="X35" i="1"/>
  <c r="V35" i="1"/>
  <c r="X34" i="1"/>
  <c r="V34" i="1"/>
  <c r="X33" i="1"/>
  <c r="V33" i="1"/>
  <c r="X28" i="1"/>
  <c r="V28" i="1"/>
  <c r="X27" i="1"/>
  <c r="V27" i="1"/>
  <c r="X26" i="1"/>
  <c r="AV26" i="1" s="1"/>
  <c r="V26" i="1"/>
  <c r="X25" i="1"/>
  <c r="Y25" i="1" s="1"/>
  <c r="N26" i="1"/>
  <c r="N146" i="1"/>
  <c r="N145" i="1"/>
  <c r="N144" i="1"/>
  <c r="N141" i="1"/>
  <c r="N138" i="1"/>
  <c r="N137" i="1"/>
  <c r="N136" i="1"/>
  <c r="N134" i="1"/>
  <c r="N133" i="1"/>
  <c r="N132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2" i="1"/>
  <c r="N111" i="1"/>
  <c r="N110" i="1"/>
  <c r="N109" i="1"/>
  <c r="N108" i="1"/>
  <c r="N107" i="1"/>
  <c r="N106" i="1"/>
  <c r="AV106" i="1" s="1"/>
  <c r="N105" i="1"/>
  <c r="N104" i="1"/>
  <c r="N103" i="1"/>
  <c r="N102" i="1"/>
  <c r="N101" i="1"/>
  <c r="N100" i="1"/>
  <c r="N96" i="1"/>
  <c r="AV96" i="1" s="1"/>
  <c r="N95" i="1"/>
  <c r="AV95" i="1" s="1"/>
  <c r="N94" i="1"/>
  <c r="N93" i="1"/>
  <c r="N92" i="1"/>
  <c r="N91" i="1"/>
  <c r="N90" i="1"/>
  <c r="N89" i="1"/>
  <c r="N88" i="1"/>
  <c r="AV88" i="1" s="1"/>
  <c r="N87" i="1"/>
  <c r="AV87" i="1" s="1"/>
  <c r="N86" i="1"/>
  <c r="N85" i="1"/>
  <c r="N84" i="1"/>
  <c r="N82" i="1"/>
  <c r="N80" i="1"/>
  <c r="N79" i="1"/>
  <c r="N78" i="1"/>
  <c r="N77" i="1"/>
  <c r="N76" i="1"/>
  <c r="N75" i="1"/>
  <c r="N74" i="1"/>
  <c r="N73" i="1"/>
  <c r="N72" i="1"/>
  <c r="N71" i="1"/>
  <c r="N70" i="1"/>
  <c r="AV70" i="1" s="1"/>
  <c r="N69" i="1"/>
  <c r="N68" i="1"/>
  <c r="N67" i="1"/>
  <c r="N66" i="1"/>
  <c r="AV66" i="1" s="1"/>
  <c r="N65" i="1"/>
  <c r="N64" i="1"/>
  <c r="N63" i="1"/>
  <c r="N62" i="1"/>
  <c r="AV62" i="1" s="1"/>
  <c r="N61" i="1"/>
  <c r="N60" i="1"/>
  <c r="N59" i="1"/>
  <c r="N58" i="1"/>
  <c r="N57" i="1"/>
  <c r="N56" i="1"/>
  <c r="N55" i="1"/>
  <c r="N54" i="1"/>
  <c r="N53" i="1"/>
  <c r="N52" i="1"/>
  <c r="N51" i="1"/>
  <c r="N50" i="1"/>
  <c r="AV50" i="1" s="1"/>
  <c r="N49" i="1"/>
  <c r="N48" i="1"/>
  <c r="N46" i="1"/>
  <c r="N45" i="1"/>
  <c r="N44" i="1"/>
  <c r="N43" i="1"/>
  <c r="N42" i="1"/>
  <c r="N41" i="1"/>
  <c r="AV41" i="1" s="1"/>
  <c r="N40" i="1"/>
  <c r="AV40" i="1" s="1"/>
  <c r="N39" i="1"/>
  <c r="N38" i="1"/>
  <c r="N37" i="1"/>
  <c r="AV37" i="1" s="1"/>
  <c r="N36" i="1"/>
  <c r="N35" i="1"/>
  <c r="N34" i="1"/>
  <c r="N33" i="1"/>
  <c r="AV33" i="1" s="1"/>
  <c r="N28" i="1"/>
  <c r="N27" i="1"/>
  <c r="L146" i="1"/>
  <c r="L145" i="1"/>
  <c r="L144" i="1"/>
  <c r="L141" i="1"/>
  <c r="L140" i="1" s="1"/>
  <c r="L138" i="1"/>
  <c r="L137" i="1"/>
  <c r="L136" i="1"/>
  <c r="L134" i="1"/>
  <c r="L133" i="1"/>
  <c r="L132" i="1"/>
  <c r="L128" i="1"/>
  <c r="AT128" i="1" s="1"/>
  <c r="L127" i="1"/>
  <c r="AT127" i="1" s="1"/>
  <c r="L126" i="1"/>
  <c r="L125" i="1"/>
  <c r="L124" i="1"/>
  <c r="AT124" i="1" s="1"/>
  <c r="L123" i="1"/>
  <c r="L122" i="1"/>
  <c r="L121" i="1"/>
  <c r="L120" i="1"/>
  <c r="AT120" i="1" s="1"/>
  <c r="L119" i="1"/>
  <c r="AT119" i="1" s="1"/>
  <c r="L118" i="1"/>
  <c r="L117" i="1"/>
  <c r="L116" i="1"/>
  <c r="AT116" i="1" s="1"/>
  <c r="L115" i="1"/>
  <c r="L112" i="1"/>
  <c r="L111" i="1"/>
  <c r="L110" i="1"/>
  <c r="L109" i="1"/>
  <c r="L108" i="1"/>
  <c r="L107" i="1"/>
  <c r="L106" i="1"/>
  <c r="O106" i="1" s="1"/>
  <c r="L105" i="1"/>
  <c r="L104" i="1"/>
  <c r="L103" i="1"/>
  <c r="L102" i="1"/>
  <c r="L101" i="1"/>
  <c r="L100" i="1"/>
  <c r="L96" i="1"/>
  <c r="AT96" i="1" s="1"/>
  <c r="L95" i="1"/>
  <c r="L94" i="1"/>
  <c r="AT94" i="1" s="1"/>
  <c r="L93" i="1"/>
  <c r="L92" i="1"/>
  <c r="L91" i="1"/>
  <c r="L90" i="1"/>
  <c r="L89" i="1"/>
  <c r="L88" i="1"/>
  <c r="AT88" i="1" s="1"/>
  <c r="L87" i="1"/>
  <c r="L86" i="1"/>
  <c r="L85" i="1"/>
  <c r="L84" i="1"/>
  <c r="L82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28" i="1"/>
  <c r="L27" i="1"/>
  <c r="L26" i="1"/>
  <c r="N24" i="2"/>
  <c r="L25" i="2"/>
  <c r="L24" i="2"/>
  <c r="L23" i="2"/>
  <c r="L21" i="2"/>
  <c r="L20" i="2"/>
  <c r="L19" i="2"/>
  <c r="L17" i="2"/>
  <c r="L16" i="2"/>
  <c r="O26" i="1"/>
  <c r="N25" i="1"/>
  <c r="L25" i="1"/>
  <c r="AT25" i="1" s="1"/>
  <c r="E146" i="1"/>
  <c r="E145" i="1"/>
  <c r="E144" i="1"/>
  <c r="M144" i="1" s="1"/>
  <c r="E141" i="1"/>
  <c r="E140" i="1" s="1"/>
  <c r="E138" i="1"/>
  <c r="E137" i="1"/>
  <c r="E136" i="1"/>
  <c r="E134" i="1"/>
  <c r="E133" i="1"/>
  <c r="E132" i="1"/>
  <c r="E128" i="1"/>
  <c r="E127" i="1"/>
  <c r="E126" i="1"/>
  <c r="M126" i="1" s="1"/>
  <c r="E125" i="1"/>
  <c r="E124" i="1"/>
  <c r="M124" i="1" s="1"/>
  <c r="E123" i="1"/>
  <c r="E122" i="1"/>
  <c r="E121" i="1"/>
  <c r="E120" i="1"/>
  <c r="E119" i="1"/>
  <c r="E118" i="1"/>
  <c r="E117" i="1"/>
  <c r="E116" i="1"/>
  <c r="E115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6" i="1"/>
  <c r="E95" i="1"/>
  <c r="E94" i="1"/>
  <c r="E93" i="1"/>
  <c r="E92" i="1"/>
  <c r="E91" i="1"/>
  <c r="M91" i="1" s="1"/>
  <c r="E90" i="1"/>
  <c r="E89" i="1"/>
  <c r="E88" i="1"/>
  <c r="E87" i="1"/>
  <c r="E86" i="1"/>
  <c r="E85" i="1"/>
  <c r="E84" i="1"/>
  <c r="E82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M63" i="1" s="1"/>
  <c r="E62" i="1"/>
  <c r="E61" i="1"/>
  <c r="E60" i="1"/>
  <c r="M60" i="1" s="1"/>
  <c r="E59" i="1"/>
  <c r="E58" i="1"/>
  <c r="E57" i="1"/>
  <c r="E56" i="1"/>
  <c r="E55" i="1"/>
  <c r="E54" i="1"/>
  <c r="E53" i="1"/>
  <c r="E52" i="1"/>
  <c r="M52" i="1" s="1"/>
  <c r="E51" i="1"/>
  <c r="E50" i="1"/>
  <c r="E49" i="1"/>
  <c r="M49" i="1" s="1"/>
  <c r="E48" i="1"/>
  <c r="E42" i="1"/>
  <c r="E26" i="1"/>
  <c r="E27" i="1"/>
  <c r="E28" i="1"/>
  <c r="M28" i="1" s="1"/>
  <c r="E29" i="1"/>
  <c r="M29" i="1" s="1"/>
  <c r="E33" i="1"/>
  <c r="E34" i="1"/>
  <c r="E35" i="1"/>
  <c r="E36" i="1"/>
  <c r="E37" i="1"/>
  <c r="E38" i="1"/>
  <c r="E39" i="1"/>
  <c r="E40" i="1"/>
  <c r="M40" i="1" s="1"/>
  <c r="E41" i="1"/>
  <c r="E43" i="1"/>
  <c r="E44" i="1"/>
  <c r="E45" i="1"/>
  <c r="M45" i="1" s="1"/>
  <c r="E46" i="1"/>
  <c r="M46" i="1" s="1"/>
  <c r="C47" i="1"/>
  <c r="D47" i="1"/>
  <c r="C113" i="1"/>
  <c r="D113" i="1"/>
  <c r="C129" i="1"/>
  <c r="D129" i="1"/>
  <c r="C131" i="1"/>
  <c r="D131" i="1"/>
  <c r="C143" i="1"/>
  <c r="D143" i="1"/>
  <c r="E25" i="2"/>
  <c r="E24" i="2"/>
  <c r="E23" i="2"/>
  <c r="E21" i="2"/>
  <c r="E20" i="2"/>
  <c r="E19" i="2"/>
  <c r="E17" i="2"/>
  <c r="E16" i="2"/>
  <c r="C15" i="2"/>
  <c r="D15" i="2"/>
  <c r="C18" i="2"/>
  <c r="D18" i="2"/>
  <c r="C22" i="2"/>
  <c r="D22" i="2"/>
  <c r="U15" i="2"/>
  <c r="U18" i="2"/>
  <c r="U22" i="2"/>
  <c r="S15" i="2"/>
  <c r="S18" i="2"/>
  <c r="S22" i="2"/>
  <c r="Q15" i="2"/>
  <c r="Q18" i="2"/>
  <c r="Q22" i="2"/>
  <c r="AR16" i="2"/>
  <c r="AR25" i="2"/>
  <c r="AR24" i="2"/>
  <c r="AR23" i="2"/>
  <c r="AR21" i="2"/>
  <c r="AR20" i="2"/>
  <c r="AR19" i="2"/>
  <c r="AR17" i="2"/>
  <c r="AP16" i="2"/>
  <c r="AQ16" i="2" s="1"/>
  <c r="AF16" i="2"/>
  <c r="AP25" i="2"/>
  <c r="AQ25" i="2" s="1"/>
  <c r="AP24" i="2"/>
  <c r="AQ24" i="2" s="1"/>
  <c r="AP23" i="2"/>
  <c r="AQ23" i="2" s="1"/>
  <c r="AP21" i="2"/>
  <c r="AP20" i="2"/>
  <c r="AP19" i="2"/>
  <c r="AP17" i="2"/>
  <c r="AH16" i="2"/>
  <c r="AI16" i="2" s="1"/>
  <c r="AG16" i="2"/>
  <c r="AH25" i="2"/>
  <c r="AF25" i="2"/>
  <c r="AG25" i="2" s="1"/>
  <c r="AH24" i="2"/>
  <c r="AF24" i="2"/>
  <c r="AH23" i="2"/>
  <c r="AF23" i="2"/>
  <c r="AH21" i="2"/>
  <c r="AF21" i="2"/>
  <c r="AH20" i="2"/>
  <c r="AF20" i="2"/>
  <c r="AG20" i="2" s="1"/>
  <c r="AH19" i="2"/>
  <c r="AF19" i="2"/>
  <c r="AH17" i="2"/>
  <c r="AF17" i="2"/>
  <c r="X16" i="2"/>
  <c r="K22" i="2"/>
  <c r="I22" i="2"/>
  <c r="G22" i="2"/>
  <c r="K18" i="2"/>
  <c r="I18" i="2"/>
  <c r="G18" i="2"/>
  <c r="K15" i="2"/>
  <c r="I15" i="2"/>
  <c r="G15" i="2"/>
  <c r="V16" i="2"/>
  <c r="W16" i="2" s="1"/>
  <c r="X25" i="2"/>
  <c r="V25" i="2"/>
  <c r="X24" i="2"/>
  <c r="V24" i="2"/>
  <c r="W24" i="2" s="1"/>
  <c r="X23" i="2"/>
  <c r="V23" i="2"/>
  <c r="X21" i="2"/>
  <c r="V21" i="2"/>
  <c r="X20" i="2"/>
  <c r="V20" i="2"/>
  <c r="X19" i="2"/>
  <c r="V19" i="2"/>
  <c r="X17" i="2"/>
  <c r="Y17" i="2" s="1"/>
  <c r="V17" i="2"/>
  <c r="N19" i="2"/>
  <c r="N25" i="2"/>
  <c r="N23" i="2"/>
  <c r="N21" i="2"/>
  <c r="N20" i="2"/>
  <c r="N17" i="2"/>
  <c r="AV17" i="2" s="1"/>
  <c r="N16" i="2"/>
  <c r="AV16" i="2" s="1"/>
  <c r="AO147" i="3" l="1"/>
  <c r="X143" i="1"/>
  <c r="AT145" i="1"/>
  <c r="AU145" i="1" s="1"/>
  <c r="W145" i="1"/>
  <c r="AB147" i="4"/>
  <c r="AI74" i="4"/>
  <c r="AH47" i="4"/>
  <c r="AS73" i="4"/>
  <c r="Y70" i="4"/>
  <c r="AS74" i="4"/>
  <c r="X143" i="4"/>
  <c r="AS146" i="3"/>
  <c r="I147" i="3"/>
  <c r="W51" i="5"/>
  <c r="O131" i="6"/>
  <c r="AS47" i="6"/>
  <c r="AW65" i="6"/>
  <c r="AW26" i="6"/>
  <c r="Y83" i="6"/>
  <c r="AW117" i="6"/>
  <c r="AW89" i="6"/>
  <c r="AW51" i="6"/>
  <c r="AW118" i="6"/>
  <c r="AI145" i="7"/>
  <c r="AB147" i="7"/>
  <c r="AC147" i="7"/>
  <c r="X143" i="7"/>
  <c r="AG144" i="7"/>
  <c r="AS82" i="7"/>
  <c r="AF113" i="7"/>
  <c r="AX29" i="7"/>
  <c r="W56" i="7"/>
  <c r="AS121" i="7"/>
  <c r="Y125" i="7"/>
  <c r="X131" i="7"/>
  <c r="C147" i="7"/>
  <c r="C147" i="8"/>
  <c r="E135" i="8"/>
  <c r="N135" i="8"/>
  <c r="AF143" i="8"/>
  <c r="Y137" i="8"/>
  <c r="AH143" i="8"/>
  <c r="AI143" i="8" s="1"/>
  <c r="M132" i="8"/>
  <c r="E131" i="8"/>
  <c r="AS133" i="8"/>
  <c r="AP131" i="8"/>
  <c r="AS101" i="8"/>
  <c r="O110" i="8"/>
  <c r="AX97" i="8"/>
  <c r="Y102" i="8"/>
  <c r="D147" i="8"/>
  <c r="W121" i="10"/>
  <c r="AS144" i="10"/>
  <c r="AI143" i="10"/>
  <c r="AN147" i="10"/>
  <c r="R147" i="10"/>
  <c r="M121" i="11"/>
  <c r="AI124" i="11"/>
  <c r="E131" i="11"/>
  <c r="E143" i="11"/>
  <c r="AR143" i="11"/>
  <c r="AQ134" i="5"/>
  <c r="AG121" i="11"/>
  <c r="V143" i="11"/>
  <c r="Y143" i="11" s="1"/>
  <c r="Z100" i="5"/>
  <c r="M105" i="11"/>
  <c r="AG129" i="12"/>
  <c r="N143" i="12"/>
  <c r="Y134" i="12"/>
  <c r="X135" i="12"/>
  <c r="AP129" i="12"/>
  <c r="L131" i="12"/>
  <c r="AI86" i="12"/>
  <c r="Y67" i="5"/>
  <c r="AI85" i="12"/>
  <c r="W90" i="12"/>
  <c r="W138" i="13"/>
  <c r="AV146" i="13"/>
  <c r="AN147" i="13"/>
  <c r="AG145" i="13"/>
  <c r="AQ63" i="5"/>
  <c r="Y46" i="13"/>
  <c r="AI25" i="13"/>
  <c r="O33" i="13"/>
  <c r="AQ35" i="13"/>
  <c r="AS43" i="13"/>
  <c r="Y146" i="14"/>
  <c r="W124" i="5"/>
  <c r="AD147" i="14"/>
  <c r="M124" i="5"/>
  <c r="AF129" i="14"/>
  <c r="V143" i="14"/>
  <c r="Y143" i="14" s="1"/>
  <c r="AI91" i="14"/>
  <c r="C47" i="9"/>
  <c r="Y33" i="14"/>
  <c r="AS37" i="14"/>
  <c r="O50" i="14"/>
  <c r="AS52" i="14"/>
  <c r="AI62" i="14"/>
  <c r="M50" i="5"/>
  <c r="AA147" i="13"/>
  <c r="AL147" i="11"/>
  <c r="AD147" i="10"/>
  <c r="AI47" i="6"/>
  <c r="P147" i="3"/>
  <c r="R147" i="3"/>
  <c r="AB147" i="3"/>
  <c r="G147" i="4"/>
  <c r="S147" i="4"/>
  <c r="AM147" i="4"/>
  <c r="F147" i="4"/>
  <c r="AD147" i="4"/>
  <c r="C147" i="4"/>
  <c r="P147" i="4"/>
  <c r="AN147" i="4"/>
  <c r="AT16" i="2"/>
  <c r="AU16" i="2" s="1"/>
  <c r="AW16" i="2"/>
  <c r="M56" i="1"/>
  <c r="M101" i="1"/>
  <c r="M109" i="1"/>
  <c r="M119" i="1"/>
  <c r="Y36" i="1"/>
  <c r="Y40" i="1"/>
  <c r="Y61" i="1"/>
  <c r="AI50" i="1"/>
  <c r="AI54" i="1"/>
  <c r="AI58" i="1"/>
  <c r="AI62" i="1"/>
  <c r="AI66" i="1"/>
  <c r="AQ118" i="1"/>
  <c r="AT91" i="1"/>
  <c r="AT102" i="1"/>
  <c r="AT110" i="1"/>
  <c r="AU110" i="1" s="1"/>
  <c r="AI104" i="1"/>
  <c r="AT92" i="1"/>
  <c r="AT103" i="1"/>
  <c r="AT111" i="1"/>
  <c r="M121" i="1"/>
  <c r="AT132" i="1"/>
  <c r="AV117" i="1"/>
  <c r="AV137" i="1"/>
  <c r="Y104" i="1"/>
  <c r="AT122" i="1"/>
  <c r="AU122" i="1" s="1"/>
  <c r="AV100" i="1"/>
  <c r="AV108" i="1"/>
  <c r="W118" i="1"/>
  <c r="AV123" i="1"/>
  <c r="AW123" i="1" s="1"/>
  <c r="AT115" i="1"/>
  <c r="AT134" i="1"/>
  <c r="AU134" i="1" s="1"/>
  <c r="AV90" i="1"/>
  <c r="AV119" i="1"/>
  <c r="AV127" i="1"/>
  <c r="M37" i="1"/>
  <c r="M62" i="1"/>
  <c r="M78" i="1"/>
  <c r="M117" i="1"/>
  <c r="AT36" i="1"/>
  <c r="AU36" i="1" s="1"/>
  <c r="AT44" i="1"/>
  <c r="AT53" i="1"/>
  <c r="AT61" i="1"/>
  <c r="AT69" i="1"/>
  <c r="AI53" i="1"/>
  <c r="AI61" i="1"/>
  <c r="AI69" i="1"/>
  <c r="AI82" i="1"/>
  <c r="AI87" i="1"/>
  <c r="AS125" i="1"/>
  <c r="M53" i="1"/>
  <c r="M69" i="1"/>
  <c r="AV39" i="1"/>
  <c r="AV80" i="1"/>
  <c r="AW80" i="1" s="1"/>
  <c r="AS58" i="1"/>
  <c r="AS66" i="1"/>
  <c r="AS74" i="1"/>
  <c r="M36" i="1"/>
  <c r="AT45" i="1"/>
  <c r="AT62" i="1"/>
  <c r="AT78" i="1"/>
  <c r="AS34" i="1"/>
  <c r="AS38" i="1"/>
  <c r="AS42" i="1"/>
  <c r="Y44" i="1"/>
  <c r="Y49" i="1"/>
  <c r="Y53" i="1"/>
  <c r="Y65" i="1"/>
  <c r="Y69" i="1"/>
  <c r="Y82" i="1"/>
  <c r="AI70" i="1"/>
  <c r="AV69" i="1"/>
  <c r="Y50" i="1"/>
  <c r="Y54" i="1"/>
  <c r="Y58" i="1"/>
  <c r="Y62" i="1"/>
  <c r="Y66" i="1"/>
  <c r="Y78" i="1"/>
  <c r="AT33" i="1"/>
  <c r="AT41" i="1"/>
  <c r="AW41" i="1" s="1"/>
  <c r="AT58" i="1"/>
  <c r="AT74" i="1"/>
  <c r="AU74" i="1" s="1"/>
  <c r="V24" i="1"/>
  <c r="AP135" i="4"/>
  <c r="W77" i="4"/>
  <c r="Y118" i="4"/>
  <c r="AT35" i="4"/>
  <c r="AX35" i="4" s="1"/>
  <c r="AT91" i="4"/>
  <c r="AU91" i="4" s="1"/>
  <c r="AI54" i="4"/>
  <c r="Y121" i="4"/>
  <c r="V135" i="4"/>
  <c r="AS67" i="4"/>
  <c r="AG77" i="4"/>
  <c r="Y57" i="4"/>
  <c r="O67" i="4"/>
  <c r="AI71" i="4"/>
  <c r="Y50" i="4"/>
  <c r="M53" i="4"/>
  <c r="D147" i="4"/>
  <c r="Q147" i="4"/>
  <c r="AO147" i="4"/>
  <c r="AI40" i="3"/>
  <c r="AS53" i="3"/>
  <c r="Y57" i="3"/>
  <c r="AT59" i="3"/>
  <c r="O66" i="3"/>
  <c r="AT67" i="3"/>
  <c r="AI69" i="3"/>
  <c r="O71" i="3"/>
  <c r="AI53" i="3"/>
  <c r="AS54" i="3"/>
  <c r="AI117" i="3"/>
  <c r="AS41" i="3"/>
  <c r="Y44" i="3"/>
  <c r="AS55" i="3"/>
  <c r="AS63" i="3"/>
  <c r="AQ76" i="3"/>
  <c r="AI78" i="3"/>
  <c r="AG94" i="3"/>
  <c r="AI107" i="3"/>
  <c r="W120" i="3"/>
  <c r="AI125" i="3"/>
  <c r="AQ138" i="3"/>
  <c r="AS138" i="3"/>
  <c r="AW97" i="3"/>
  <c r="AQ115" i="3"/>
  <c r="AS34" i="3"/>
  <c r="AI36" i="3"/>
  <c r="Y38" i="3"/>
  <c r="AI52" i="3"/>
  <c r="Y68" i="3"/>
  <c r="Y69" i="3"/>
  <c r="O70" i="3"/>
  <c r="Y103" i="3"/>
  <c r="AS119" i="3"/>
  <c r="AI120" i="3"/>
  <c r="O123" i="3"/>
  <c r="AT125" i="3"/>
  <c r="AX125" i="3" s="1"/>
  <c r="Y50" i="3"/>
  <c r="AI77" i="3"/>
  <c r="AQ137" i="3"/>
  <c r="AQ72" i="3"/>
  <c r="AS72" i="3"/>
  <c r="AS80" i="3"/>
  <c r="AS82" i="3"/>
  <c r="M90" i="3"/>
  <c r="AS90" i="3"/>
  <c r="AS91" i="3"/>
  <c r="AI103" i="3"/>
  <c r="Y105" i="3"/>
  <c r="W106" i="3"/>
  <c r="AI112" i="3"/>
  <c r="AQ120" i="3"/>
  <c r="AG127" i="3"/>
  <c r="L131" i="3"/>
  <c r="AG133" i="3"/>
  <c r="AR24" i="3"/>
  <c r="AI55" i="3"/>
  <c r="AV100" i="3"/>
  <c r="AI105" i="3"/>
  <c r="AP135" i="3"/>
  <c r="AF99" i="5"/>
  <c r="AT99" i="5" s="1"/>
  <c r="AU99" i="5" s="1"/>
  <c r="O146" i="5"/>
  <c r="Y37" i="5"/>
  <c r="O74" i="5"/>
  <c r="AT37" i="5"/>
  <c r="AT28" i="5"/>
  <c r="O98" i="5"/>
  <c r="L97" i="5"/>
  <c r="O97" i="5" s="1"/>
  <c r="AT98" i="5"/>
  <c r="M116" i="5"/>
  <c r="AG137" i="5"/>
  <c r="Y135" i="5"/>
  <c r="W134" i="5"/>
  <c r="W116" i="5"/>
  <c r="W63" i="5"/>
  <c r="Y125" i="5"/>
  <c r="Y43" i="5"/>
  <c r="M51" i="5"/>
  <c r="M134" i="5"/>
  <c r="AW58" i="6"/>
  <c r="AW109" i="6"/>
  <c r="AW43" i="6"/>
  <c r="AW107" i="6"/>
  <c r="AW69" i="6"/>
  <c r="AW137" i="6"/>
  <c r="AT131" i="6"/>
  <c r="AW123" i="6"/>
  <c r="AW28" i="6"/>
  <c r="AW50" i="6"/>
  <c r="AW119" i="6"/>
  <c r="AW93" i="6"/>
  <c r="AW49" i="6"/>
  <c r="AU105" i="6"/>
  <c r="AU137" i="6"/>
  <c r="AW76" i="6"/>
  <c r="AW57" i="6"/>
  <c r="AW38" i="6"/>
  <c r="AW128" i="6"/>
  <c r="AI113" i="6"/>
  <c r="AW112" i="6"/>
  <c r="AW73" i="6"/>
  <c r="AW78" i="6"/>
  <c r="AW40" i="6"/>
  <c r="AW46" i="6"/>
  <c r="AW27" i="6"/>
  <c r="AW82" i="6"/>
  <c r="AW53" i="6"/>
  <c r="AW54" i="6"/>
  <c r="AW64" i="6"/>
  <c r="AX93" i="6"/>
  <c r="AW85" i="6"/>
  <c r="AI34" i="7"/>
  <c r="Y137" i="7"/>
  <c r="AF131" i="7"/>
  <c r="M105" i="7"/>
  <c r="AQ75" i="7"/>
  <c r="Y85" i="7"/>
  <c r="AS88" i="7"/>
  <c r="Y111" i="7"/>
  <c r="AS118" i="7"/>
  <c r="AS119" i="7"/>
  <c r="AI120" i="7"/>
  <c r="AS126" i="7"/>
  <c r="AS127" i="7"/>
  <c r="AI128" i="7"/>
  <c r="AN147" i="7"/>
  <c r="W53" i="7"/>
  <c r="AI74" i="7"/>
  <c r="Y94" i="7"/>
  <c r="M100" i="7"/>
  <c r="Y105" i="7"/>
  <c r="AS109" i="7"/>
  <c r="Y116" i="7"/>
  <c r="Y117" i="7"/>
  <c r="AS120" i="7"/>
  <c r="AI122" i="7"/>
  <c r="Y124" i="7"/>
  <c r="AT127" i="7"/>
  <c r="AS128" i="7"/>
  <c r="F147" i="7"/>
  <c r="AD147" i="7"/>
  <c r="AO147" i="7"/>
  <c r="S147" i="7"/>
  <c r="W62" i="7"/>
  <c r="AQ66" i="7"/>
  <c r="W70" i="7"/>
  <c r="AG105" i="7"/>
  <c r="AT120" i="7"/>
  <c r="AU120" i="7" s="1"/>
  <c r="AT128" i="7"/>
  <c r="AX128" i="7" s="1"/>
  <c r="K147" i="7"/>
  <c r="AA147" i="7"/>
  <c r="H147" i="7"/>
  <c r="AJ147" i="7"/>
  <c r="AQ53" i="7"/>
  <c r="Y132" i="8"/>
  <c r="L131" i="8"/>
  <c r="AQ96" i="8"/>
  <c r="AS96" i="8"/>
  <c r="Y103" i="8"/>
  <c r="AS119" i="8"/>
  <c r="N131" i="8"/>
  <c r="O131" i="8" s="1"/>
  <c r="Y110" i="8"/>
  <c r="AG101" i="8"/>
  <c r="AS102" i="8"/>
  <c r="O138" i="8"/>
  <c r="AI118" i="8"/>
  <c r="X131" i="8"/>
  <c r="AF135" i="8"/>
  <c r="Y101" i="8"/>
  <c r="AS112" i="8"/>
  <c r="W74" i="8"/>
  <c r="AP113" i="8"/>
  <c r="AI119" i="8"/>
  <c r="AF129" i="8"/>
  <c r="AG129" i="8" s="1"/>
  <c r="K147" i="8"/>
  <c r="AW97" i="8"/>
  <c r="AI96" i="8"/>
  <c r="Y109" i="8"/>
  <c r="Y99" i="9"/>
  <c r="W115" i="8"/>
  <c r="AJ147" i="8"/>
  <c r="AV95" i="8"/>
  <c r="AT96" i="8"/>
  <c r="AU96" i="8" s="1"/>
  <c r="AT118" i="8"/>
  <c r="AX118" i="8" s="1"/>
  <c r="AG119" i="8"/>
  <c r="P147" i="8"/>
  <c r="AL147" i="8"/>
  <c r="AM147" i="8"/>
  <c r="AS86" i="8"/>
  <c r="AR47" i="8"/>
  <c r="T147" i="8"/>
  <c r="AS94" i="8"/>
  <c r="AQ74" i="8"/>
  <c r="Y78" i="8"/>
  <c r="O90" i="8"/>
  <c r="U147" i="8"/>
  <c r="AI78" i="8"/>
  <c r="Y115" i="10"/>
  <c r="M118" i="10"/>
  <c r="W75" i="5"/>
  <c r="M125" i="5"/>
  <c r="M75" i="5"/>
  <c r="O131" i="10"/>
  <c r="W125" i="5"/>
  <c r="O107" i="10"/>
  <c r="Y117" i="10"/>
  <c r="M120" i="10"/>
  <c r="X131" i="10"/>
  <c r="E135" i="10"/>
  <c r="AQ135" i="10" s="1"/>
  <c r="W128" i="10"/>
  <c r="O38" i="10"/>
  <c r="W59" i="10"/>
  <c r="O61" i="10"/>
  <c r="M42" i="5"/>
  <c r="AG75" i="5"/>
  <c r="Y119" i="5"/>
  <c r="AG45" i="5"/>
  <c r="O65" i="5"/>
  <c r="W42" i="5"/>
  <c r="W118" i="5"/>
  <c r="M137" i="5"/>
  <c r="O71" i="10"/>
  <c r="AS82" i="10"/>
  <c r="AG42" i="5"/>
  <c r="M45" i="5"/>
  <c r="Y74" i="5"/>
  <c r="O25" i="5"/>
  <c r="Y118" i="5"/>
  <c r="M107" i="5"/>
  <c r="P147" i="10"/>
  <c r="AI102" i="10"/>
  <c r="Y25" i="10"/>
  <c r="AS33" i="10"/>
  <c r="Y45" i="10"/>
  <c r="Y60" i="10"/>
  <c r="Y76" i="10"/>
  <c r="S147" i="10"/>
  <c r="X147" i="10" s="1"/>
  <c r="AE147" i="10"/>
  <c r="AG67" i="5"/>
  <c r="W99" i="9"/>
  <c r="O95" i="10"/>
  <c r="AG91" i="10"/>
  <c r="AT108" i="10"/>
  <c r="AU108" i="10" s="1"/>
  <c r="AS109" i="10"/>
  <c r="H147" i="10"/>
  <c r="T147" i="10"/>
  <c r="C147" i="10"/>
  <c r="I147" i="10"/>
  <c r="AK147" i="10"/>
  <c r="AS35" i="10"/>
  <c r="O41" i="10"/>
  <c r="J147" i="10"/>
  <c r="AB147" i="10"/>
  <c r="Z86" i="5"/>
  <c r="Z86" i="9" s="1"/>
  <c r="M67" i="5"/>
  <c r="Y104" i="10"/>
  <c r="AS77" i="10"/>
  <c r="Y82" i="10"/>
  <c r="V83" i="10"/>
  <c r="AT86" i="10"/>
  <c r="AU86" i="10" s="1"/>
  <c r="AQ87" i="10"/>
  <c r="AS87" i="10"/>
  <c r="AS95" i="10"/>
  <c r="AS106" i="10"/>
  <c r="Y110" i="10"/>
  <c r="AT66" i="5"/>
  <c r="AU66" i="5" s="1"/>
  <c r="W45" i="5"/>
  <c r="O64" i="5"/>
  <c r="Y49" i="11"/>
  <c r="O57" i="5"/>
  <c r="O41" i="5"/>
  <c r="AT40" i="5"/>
  <c r="AX40" i="5" s="1"/>
  <c r="AS36" i="11"/>
  <c r="W85" i="11"/>
  <c r="AV125" i="11"/>
  <c r="AF131" i="11"/>
  <c r="AT64" i="5"/>
  <c r="AU64" i="5" s="1"/>
  <c r="Y39" i="11"/>
  <c r="AQ66" i="11"/>
  <c r="Y126" i="11"/>
  <c r="AU30" i="5"/>
  <c r="AW30" i="5"/>
  <c r="AV52" i="11"/>
  <c r="AT71" i="5"/>
  <c r="AX71" i="5" s="1"/>
  <c r="AG52" i="11"/>
  <c r="AG68" i="11"/>
  <c r="M36" i="11"/>
  <c r="AS55" i="11"/>
  <c r="AS63" i="11"/>
  <c r="AI65" i="11"/>
  <c r="Y67" i="11"/>
  <c r="O69" i="11"/>
  <c r="M70" i="11"/>
  <c r="AF83" i="11"/>
  <c r="AE147" i="11"/>
  <c r="AW97" i="11"/>
  <c r="O34" i="5"/>
  <c r="W70" i="11"/>
  <c r="U147" i="11"/>
  <c r="M91" i="11"/>
  <c r="M110" i="11"/>
  <c r="Y66" i="5"/>
  <c r="AG29" i="5"/>
  <c r="AS25" i="11"/>
  <c r="M85" i="11"/>
  <c r="W91" i="11"/>
  <c r="M93" i="11"/>
  <c r="O107" i="5"/>
  <c r="M29" i="5"/>
  <c r="AG109" i="11"/>
  <c r="Z85" i="5"/>
  <c r="Z85" i="9" s="1"/>
  <c r="Z104" i="5"/>
  <c r="Z104" i="9" s="1"/>
  <c r="H106" i="5"/>
  <c r="H106" i="9" s="1"/>
  <c r="L106" i="9" s="1"/>
  <c r="M56" i="5"/>
  <c r="W117" i="5"/>
  <c r="O82" i="5"/>
  <c r="AQ80" i="5"/>
  <c r="M63" i="5"/>
  <c r="AT137" i="5"/>
  <c r="AU137" i="5" s="1"/>
  <c r="W65" i="5"/>
  <c r="AS70" i="12"/>
  <c r="AI72" i="12"/>
  <c r="O76" i="12"/>
  <c r="AS78" i="12"/>
  <c r="M87" i="12"/>
  <c r="AS109" i="12"/>
  <c r="AA147" i="12"/>
  <c r="W29" i="5"/>
  <c r="AS91" i="12"/>
  <c r="Y95" i="12"/>
  <c r="AI104" i="12"/>
  <c r="AI112" i="12"/>
  <c r="AG87" i="12"/>
  <c r="Z90" i="5"/>
  <c r="Z90" i="9" s="1"/>
  <c r="Y40" i="5"/>
  <c r="AT74" i="5"/>
  <c r="AU74" i="5" s="1"/>
  <c r="Y35" i="5"/>
  <c r="M25" i="5"/>
  <c r="AT41" i="5"/>
  <c r="AX41" i="5" s="1"/>
  <c r="Z147" i="12"/>
  <c r="W55" i="12"/>
  <c r="AQ117" i="5"/>
  <c r="AT57" i="5"/>
  <c r="AU57" i="5" s="1"/>
  <c r="M115" i="12"/>
  <c r="W41" i="5"/>
  <c r="AG46" i="5"/>
  <c r="M46" i="5"/>
  <c r="Y110" i="12"/>
  <c r="O112" i="12"/>
  <c r="AI120" i="12"/>
  <c r="Y122" i="12"/>
  <c r="O124" i="12"/>
  <c r="O134" i="12"/>
  <c r="Z110" i="5"/>
  <c r="Z110" i="9" s="1"/>
  <c r="H112" i="5"/>
  <c r="H112" i="9" s="1"/>
  <c r="AQ118" i="5"/>
  <c r="Q147" i="5"/>
  <c r="W46" i="5"/>
  <c r="L129" i="12"/>
  <c r="H105" i="5"/>
  <c r="H105" i="9" s="1"/>
  <c r="Z111" i="5"/>
  <c r="Z111" i="9" s="1"/>
  <c r="W133" i="5"/>
  <c r="Y45" i="5"/>
  <c r="O33" i="5"/>
  <c r="O73" i="5"/>
  <c r="O115" i="5"/>
  <c r="AQ137" i="5"/>
  <c r="AQ77" i="5"/>
  <c r="AG133" i="5"/>
  <c r="M41" i="5"/>
  <c r="AG49" i="5"/>
  <c r="Y41" i="5"/>
  <c r="AX32" i="5"/>
  <c r="M118" i="5"/>
  <c r="AS110" i="12"/>
  <c r="H88" i="5"/>
  <c r="H88" i="9" s="1"/>
  <c r="H96" i="5"/>
  <c r="H96" i="9" s="1"/>
  <c r="AG41" i="5"/>
  <c r="AW32" i="5"/>
  <c r="Y107" i="12"/>
  <c r="AQ115" i="12"/>
  <c r="AU133" i="5"/>
  <c r="W77" i="5"/>
  <c r="AI25" i="5"/>
  <c r="AT48" i="5"/>
  <c r="AX48" i="5" s="1"/>
  <c r="AQ36" i="5"/>
  <c r="AG25" i="5"/>
  <c r="W54" i="5"/>
  <c r="O37" i="5"/>
  <c r="AI51" i="13"/>
  <c r="Y53" i="13"/>
  <c r="M56" i="13"/>
  <c r="O71" i="13"/>
  <c r="AS82" i="13"/>
  <c r="W59" i="5"/>
  <c r="Y29" i="5"/>
  <c r="Y115" i="5"/>
  <c r="O39" i="5"/>
  <c r="Y26" i="5"/>
  <c r="O48" i="5"/>
  <c r="AT39" i="5"/>
  <c r="AX39" i="5" s="1"/>
  <c r="M76" i="5"/>
  <c r="M59" i="5"/>
  <c r="O127" i="5"/>
  <c r="Y57" i="5"/>
  <c r="AQ66" i="5"/>
  <c r="Y28" i="5"/>
  <c r="AT35" i="5"/>
  <c r="AU35" i="5" s="1"/>
  <c r="AT33" i="5"/>
  <c r="AU33" i="5" s="1"/>
  <c r="W26" i="5"/>
  <c r="Y80" i="13"/>
  <c r="AG26" i="5"/>
  <c r="O35" i="5"/>
  <c r="O66" i="5"/>
  <c r="AG56" i="13"/>
  <c r="R147" i="13"/>
  <c r="AG43" i="5"/>
  <c r="W43" i="5"/>
  <c r="W56" i="5"/>
  <c r="AB147" i="13"/>
  <c r="AQ61" i="5"/>
  <c r="Y33" i="5"/>
  <c r="H147" i="13"/>
  <c r="T147" i="13"/>
  <c r="AJ147" i="13"/>
  <c r="M61" i="5"/>
  <c r="AQ56" i="5"/>
  <c r="Y42" i="5"/>
  <c r="D147" i="13"/>
  <c r="Z147" i="13"/>
  <c r="J147" i="13"/>
  <c r="AL147" i="13"/>
  <c r="Y69" i="5"/>
  <c r="W35" i="5"/>
  <c r="M46" i="13"/>
  <c r="Y49" i="13"/>
  <c r="M52" i="13"/>
  <c r="Y57" i="13"/>
  <c r="AS69" i="13"/>
  <c r="AI108" i="13"/>
  <c r="AI134" i="13"/>
  <c r="Y137" i="13"/>
  <c r="O27" i="5"/>
  <c r="Y78" i="5"/>
  <c r="M119" i="5"/>
  <c r="O106" i="13"/>
  <c r="AI110" i="13"/>
  <c r="AG115" i="13"/>
  <c r="Y116" i="13"/>
  <c r="W117" i="13"/>
  <c r="AS134" i="13"/>
  <c r="H101" i="5"/>
  <c r="H101" i="9" s="1"/>
  <c r="L101" i="9" s="1"/>
  <c r="AT146" i="5"/>
  <c r="AX146" i="5" s="1"/>
  <c r="O38" i="5"/>
  <c r="AX29" i="13"/>
  <c r="H102" i="5"/>
  <c r="H102" i="9" s="1"/>
  <c r="Z108" i="5"/>
  <c r="Z108" i="9" s="1"/>
  <c r="AT69" i="5"/>
  <c r="AX69" i="5" s="1"/>
  <c r="AT70" i="5"/>
  <c r="AX70" i="5" s="1"/>
  <c r="AF24" i="13"/>
  <c r="AG52" i="13"/>
  <c r="AP83" i="13"/>
  <c r="W107" i="13"/>
  <c r="AQ111" i="13"/>
  <c r="AQ115" i="13"/>
  <c r="V131" i="13"/>
  <c r="W131" i="13" s="1"/>
  <c r="AT46" i="5"/>
  <c r="AU46" i="5" s="1"/>
  <c r="W68" i="5"/>
  <c r="O129" i="5"/>
  <c r="W82" i="5"/>
  <c r="O28" i="5"/>
  <c r="O72" i="5"/>
  <c r="W57" i="5"/>
  <c r="Y50" i="5"/>
  <c r="AT78" i="5"/>
  <c r="AU78" i="5" s="1"/>
  <c r="Y55" i="5"/>
  <c r="Y44" i="5"/>
  <c r="Y107" i="5"/>
  <c r="W101" i="13"/>
  <c r="AF131" i="13"/>
  <c r="O70" i="5"/>
  <c r="O52" i="5"/>
  <c r="O117" i="5"/>
  <c r="AV44" i="5"/>
  <c r="AQ34" i="14"/>
  <c r="AI35" i="14"/>
  <c r="AI43" i="14"/>
  <c r="Y117" i="5"/>
  <c r="M34" i="5"/>
  <c r="M68" i="5"/>
  <c r="AG57" i="5"/>
  <c r="Y25" i="5"/>
  <c r="W50" i="5"/>
  <c r="AI37" i="14"/>
  <c r="AS43" i="14"/>
  <c r="AI45" i="14"/>
  <c r="AS50" i="14"/>
  <c r="AX37" i="5"/>
  <c r="AQ57" i="5"/>
  <c r="W37" i="5"/>
  <c r="AT55" i="5"/>
  <c r="AX55" i="5" s="1"/>
  <c r="AG50" i="5"/>
  <c r="Y58" i="5"/>
  <c r="W61" i="5"/>
  <c r="Y38" i="5"/>
  <c r="AT62" i="5"/>
  <c r="AX62" i="5" s="1"/>
  <c r="M43" i="5"/>
  <c r="M70" i="5"/>
  <c r="AV64" i="5"/>
  <c r="AQ68" i="5"/>
  <c r="O78" i="5"/>
  <c r="AG34" i="5"/>
  <c r="M37" i="5"/>
  <c r="AQ37" i="5"/>
  <c r="O54" i="5"/>
  <c r="Y70" i="5"/>
  <c r="O75" i="5"/>
  <c r="Y36" i="5"/>
  <c r="M44" i="5"/>
  <c r="O137" i="5"/>
  <c r="O121" i="5"/>
  <c r="W34" i="5"/>
  <c r="M58" i="5"/>
  <c r="M126" i="5"/>
  <c r="AV39" i="5"/>
  <c r="W115" i="14"/>
  <c r="AF131" i="14"/>
  <c r="V131" i="14"/>
  <c r="AS138" i="14"/>
  <c r="AQ72" i="5"/>
  <c r="O69" i="5"/>
  <c r="O29" i="5"/>
  <c r="O42" i="5"/>
  <c r="O40" i="5"/>
  <c r="AQ70" i="5"/>
  <c r="AT38" i="5"/>
  <c r="AX38" i="5" s="1"/>
  <c r="AG71" i="5"/>
  <c r="Y80" i="5"/>
  <c r="M73" i="5"/>
  <c r="AG53" i="5"/>
  <c r="AG73" i="5"/>
  <c r="AT60" i="5"/>
  <c r="AX60" i="5" s="1"/>
  <c r="AX31" i="5"/>
  <c r="W53" i="5"/>
  <c r="W46" i="14"/>
  <c r="AQ49" i="14"/>
  <c r="O62" i="5"/>
  <c r="M27" i="5"/>
  <c r="W70" i="5"/>
  <c r="AG27" i="5"/>
  <c r="O43" i="5"/>
  <c r="AG70" i="5"/>
  <c r="M62" i="5"/>
  <c r="Y53" i="5"/>
  <c r="M54" i="5"/>
  <c r="AG62" i="5"/>
  <c r="Y122" i="5"/>
  <c r="Y52" i="5"/>
  <c r="AT29" i="5"/>
  <c r="AU29" i="5" s="1"/>
  <c r="AT42" i="5"/>
  <c r="AX42" i="5" s="1"/>
  <c r="W40" i="14"/>
  <c r="AQ51" i="14"/>
  <c r="AG76" i="5"/>
  <c r="W62" i="5"/>
  <c r="M53" i="5"/>
  <c r="AG54" i="5"/>
  <c r="O132" i="5"/>
  <c r="AQ59" i="5"/>
  <c r="Y61" i="5"/>
  <c r="X29" i="9"/>
  <c r="Y29" i="9" s="1"/>
  <c r="S147" i="5"/>
  <c r="W44" i="5"/>
  <c r="O126" i="5"/>
  <c r="M36" i="5"/>
  <c r="AW31" i="5"/>
  <c r="W27" i="5"/>
  <c r="AV75" i="5"/>
  <c r="O89" i="14"/>
  <c r="M90" i="14"/>
  <c r="I147" i="14"/>
  <c r="O46" i="5"/>
  <c r="W36" i="5"/>
  <c r="W76" i="5"/>
  <c r="AF24" i="14"/>
  <c r="X24" i="14"/>
  <c r="Y24" i="14" s="1"/>
  <c r="AG53" i="14"/>
  <c r="Y54" i="14"/>
  <c r="O56" i="14"/>
  <c r="M57" i="14"/>
  <c r="AI60" i="14"/>
  <c r="O64" i="14"/>
  <c r="J147" i="14"/>
  <c r="AL147" i="14"/>
  <c r="AT36" i="5"/>
  <c r="AU36" i="5" s="1"/>
  <c r="O76" i="5"/>
  <c r="AT82" i="5"/>
  <c r="AX82" i="5" s="1"/>
  <c r="AQ79" i="5"/>
  <c r="Y82" i="5"/>
  <c r="AQ82" i="5"/>
  <c r="W90" i="14"/>
  <c r="M103" i="14"/>
  <c r="W109" i="14"/>
  <c r="O110" i="14"/>
  <c r="AO147" i="14"/>
  <c r="AT44" i="5"/>
  <c r="AU44" i="5" s="1"/>
  <c r="Y39" i="5"/>
  <c r="AV92" i="14"/>
  <c r="AQ44" i="5"/>
  <c r="O59" i="5"/>
  <c r="Y64" i="5"/>
  <c r="Y34" i="5"/>
  <c r="AT34" i="5"/>
  <c r="AX34" i="5" s="1"/>
  <c r="O44" i="5"/>
  <c r="AT59" i="5"/>
  <c r="AX59" i="5" s="1"/>
  <c r="M82" i="5"/>
  <c r="Y62" i="5"/>
  <c r="O56" i="5"/>
  <c r="AI33" i="14"/>
  <c r="Y35" i="14"/>
  <c r="Y50" i="14"/>
  <c r="AT58" i="5"/>
  <c r="AU58" i="5" s="1"/>
  <c r="AV77" i="5"/>
  <c r="AQ90" i="14"/>
  <c r="AG92" i="14"/>
  <c r="AG103" i="14"/>
  <c r="Q147" i="14"/>
  <c r="M72" i="5"/>
  <c r="W79" i="5"/>
  <c r="O58" i="5"/>
  <c r="AV30" i="9"/>
  <c r="AV29" i="9" s="1"/>
  <c r="N29" i="9"/>
  <c r="O29" i="9" s="1"/>
  <c r="W29" i="9"/>
  <c r="M29" i="9"/>
  <c r="AQ29" i="9"/>
  <c r="AG29" i="9"/>
  <c r="AH131" i="14"/>
  <c r="X131" i="14"/>
  <c r="AH143" i="14"/>
  <c r="AI143" i="14" s="1"/>
  <c r="M144" i="14"/>
  <c r="E143" i="14"/>
  <c r="AR143" i="14"/>
  <c r="AP143" i="14"/>
  <c r="AQ143" i="14" s="1"/>
  <c r="M123" i="14"/>
  <c r="AP131" i="14"/>
  <c r="AS131" i="14" s="1"/>
  <c r="AT146" i="14"/>
  <c r="AU146" i="14" s="1"/>
  <c r="AG146" i="5"/>
  <c r="M144" i="5"/>
  <c r="AT132" i="14"/>
  <c r="AU132" i="14" s="1"/>
  <c r="AV146" i="14"/>
  <c r="AW146" i="14" s="1"/>
  <c r="W123" i="14"/>
  <c r="AC147" i="14"/>
  <c r="M146" i="5"/>
  <c r="AQ120" i="14"/>
  <c r="L129" i="14"/>
  <c r="N129" i="14" s="1"/>
  <c r="O129" i="14" s="1"/>
  <c r="X129" i="14" s="1"/>
  <c r="Y129" i="14" s="1"/>
  <c r="AH129" i="14" s="1"/>
  <c r="AI129" i="14" s="1"/>
  <c r="Z147" i="14"/>
  <c r="O133" i="14"/>
  <c r="E135" i="14"/>
  <c r="AQ135" i="14" s="1"/>
  <c r="AI138" i="14"/>
  <c r="W119" i="5"/>
  <c r="AG123" i="14"/>
  <c r="F147" i="14"/>
  <c r="AQ124" i="13"/>
  <c r="AG126" i="13"/>
  <c r="AI138" i="13"/>
  <c r="O128" i="5"/>
  <c r="N131" i="13"/>
  <c r="O131" i="13" s="1"/>
  <c r="Y121" i="13"/>
  <c r="AT137" i="13"/>
  <c r="AX137" i="13" s="1"/>
  <c r="AG138" i="13"/>
  <c r="AT134" i="5"/>
  <c r="AT131" i="5" s="1"/>
  <c r="C147" i="13"/>
  <c r="K147" i="13"/>
  <c r="AQ144" i="5"/>
  <c r="AI121" i="13"/>
  <c r="Y123" i="13"/>
  <c r="E131" i="13"/>
  <c r="X143" i="13"/>
  <c r="Y143" i="13" s="1"/>
  <c r="AP143" i="13"/>
  <c r="W144" i="5"/>
  <c r="AP129" i="13"/>
  <c r="AD147" i="13"/>
  <c r="AR131" i="13"/>
  <c r="AF135" i="13"/>
  <c r="P147" i="13"/>
  <c r="O118" i="5"/>
  <c r="AV146" i="5"/>
  <c r="AG124" i="13"/>
  <c r="L131" i="13"/>
  <c r="AH135" i="13"/>
  <c r="O116" i="5"/>
  <c r="Y117" i="12"/>
  <c r="AS120" i="12"/>
  <c r="N131" i="12"/>
  <c r="AE147" i="12"/>
  <c r="AS146" i="12"/>
  <c r="O143" i="12"/>
  <c r="W145" i="5"/>
  <c r="AG118" i="12"/>
  <c r="AQ123" i="12"/>
  <c r="Y126" i="12"/>
  <c r="L143" i="12"/>
  <c r="AI119" i="12"/>
  <c r="W120" i="12"/>
  <c r="X130" i="12"/>
  <c r="Y130" i="12" s="1"/>
  <c r="AH130" i="12" s="1"/>
  <c r="AI130" i="12" s="1"/>
  <c r="AR130" i="12" s="1"/>
  <c r="AS130" i="12" s="1"/>
  <c r="AR131" i="12"/>
  <c r="AF135" i="12"/>
  <c r="X143" i="12"/>
  <c r="E143" i="5"/>
  <c r="W143" i="5" s="1"/>
  <c r="Y121" i="5"/>
  <c r="O116" i="12"/>
  <c r="AI145" i="12"/>
  <c r="AQ145" i="5"/>
  <c r="M145" i="5"/>
  <c r="O120" i="5"/>
  <c r="W116" i="12"/>
  <c r="AG121" i="12"/>
  <c r="Y124" i="5"/>
  <c r="AI144" i="11"/>
  <c r="M122" i="5"/>
  <c r="Q147" i="11"/>
  <c r="AC147" i="11"/>
  <c r="AO147" i="11"/>
  <c r="G147" i="11"/>
  <c r="S147" i="11"/>
  <c r="V113" i="11"/>
  <c r="Y132" i="11"/>
  <c r="O134" i="11"/>
  <c r="AP143" i="11"/>
  <c r="O134" i="5"/>
  <c r="M127" i="5"/>
  <c r="AH143" i="11"/>
  <c r="AT144" i="11"/>
  <c r="AX144" i="11" s="1"/>
  <c r="W123" i="5"/>
  <c r="AI133" i="11"/>
  <c r="O122" i="11"/>
  <c r="AA147" i="11"/>
  <c r="AM147" i="11"/>
  <c r="AK147" i="11"/>
  <c r="AP131" i="11"/>
  <c r="AH135" i="11"/>
  <c r="AV146" i="11"/>
  <c r="M117" i="5"/>
  <c r="AV145" i="5"/>
  <c r="AT138" i="10"/>
  <c r="AI116" i="10"/>
  <c r="AO147" i="10"/>
  <c r="AP131" i="10"/>
  <c r="AS131" i="10" s="1"/>
  <c r="AI133" i="10"/>
  <c r="D147" i="10"/>
  <c r="L143" i="10"/>
  <c r="AS146" i="10"/>
  <c r="AT130" i="5"/>
  <c r="AX130" i="5" s="1"/>
  <c r="AX129" i="5" s="1"/>
  <c r="W138" i="5"/>
  <c r="AA147" i="10"/>
  <c r="AM147" i="10"/>
  <c r="AT133" i="10"/>
  <c r="AU133" i="10" s="1"/>
  <c r="AQ138" i="5"/>
  <c r="O124" i="5"/>
  <c r="Y138" i="10"/>
  <c r="AF129" i="10"/>
  <c r="AG129" i="10" s="1"/>
  <c r="Y146" i="10"/>
  <c r="O122" i="5"/>
  <c r="AQ128" i="10"/>
  <c r="L129" i="10"/>
  <c r="M129" i="10" s="1"/>
  <c r="W133" i="10"/>
  <c r="O130" i="5"/>
  <c r="AQ122" i="5"/>
  <c r="O119" i="5"/>
  <c r="F147" i="10"/>
  <c r="AF131" i="10"/>
  <c r="AP143" i="10"/>
  <c r="AX132" i="5"/>
  <c r="Y116" i="5"/>
  <c r="S147" i="8"/>
  <c r="V131" i="8"/>
  <c r="Y131" i="8" s="1"/>
  <c r="L135" i="8"/>
  <c r="I147" i="8"/>
  <c r="Y146" i="8"/>
  <c r="V135" i="8"/>
  <c r="AG144" i="8"/>
  <c r="AS144" i="8"/>
  <c r="AI146" i="8"/>
  <c r="AP143" i="8"/>
  <c r="AS143" i="8" s="1"/>
  <c r="AV144" i="8"/>
  <c r="AB147" i="8"/>
  <c r="AN147" i="8"/>
  <c r="AH135" i="8"/>
  <c r="W144" i="8"/>
  <c r="H147" i="8"/>
  <c r="Q147" i="8"/>
  <c r="AC147" i="8"/>
  <c r="AO147" i="8"/>
  <c r="AV146" i="8"/>
  <c r="AW146" i="8" s="1"/>
  <c r="P147" i="7"/>
  <c r="Z147" i="7"/>
  <c r="L143" i="7"/>
  <c r="AP143" i="7"/>
  <c r="Y145" i="7"/>
  <c r="D147" i="7"/>
  <c r="AM147" i="7"/>
  <c r="R147" i="7"/>
  <c r="V143" i="7"/>
  <c r="H147" i="6"/>
  <c r="AW88" i="6"/>
  <c r="AW56" i="6"/>
  <c r="AW74" i="6"/>
  <c r="AW68" i="6"/>
  <c r="AW61" i="6"/>
  <c r="AW37" i="6"/>
  <c r="AW133" i="6"/>
  <c r="D147" i="6"/>
  <c r="AW115" i="6"/>
  <c r="AX95" i="6"/>
  <c r="AW104" i="6"/>
  <c r="Y24" i="6"/>
  <c r="AW36" i="6"/>
  <c r="AU62" i="6"/>
  <c r="AU88" i="6"/>
  <c r="AU96" i="6"/>
  <c r="AI131" i="6"/>
  <c r="AW96" i="6"/>
  <c r="AU132" i="5"/>
  <c r="L131" i="5"/>
  <c r="AC143" i="9"/>
  <c r="M133" i="5"/>
  <c r="W122" i="5"/>
  <c r="AQ132" i="5"/>
  <c r="E131" i="5"/>
  <c r="AG131" i="5" s="1"/>
  <c r="Y123" i="5"/>
  <c r="H135" i="9"/>
  <c r="U135" i="9"/>
  <c r="AD135" i="9"/>
  <c r="M128" i="5"/>
  <c r="M132" i="5"/>
  <c r="O133" i="5"/>
  <c r="O125" i="5"/>
  <c r="AI143" i="5"/>
  <c r="AG132" i="5"/>
  <c r="AI131" i="5"/>
  <c r="AM147" i="3"/>
  <c r="Q147" i="3"/>
  <c r="AI89" i="4"/>
  <c r="Y91" i="4"/>
  <c r="O104" i="4"/>
  <c r="AI82" i="4"/>
  <c r="Y85" i="4"/>
  <c r="AQ89" i="4"/>
  <c r="C135" i="9"/>
  <c r="Z135" i="9"/>
  <c r="J135" i="9"/>
  <c r="AQ82" i="4"/>
  <c r="AS82" i="4"/>
  <c r="AP83" i="4"/>
  <c r="AI85" i="4"/>
  <c r="Y87" i="4"/>
  <c r="W88" i="4"/>
  <c r="AQ91" i="4"/>
  <c r="AS91" i="4"/>
  <c r="I147" i="4"/>
  <c r="J147" i="4"/>
  <c r="Z147" i="4"/>
  <c r="AV146" i="4"/>
  <c r="AB135" i="9"/>
  <c r="AJ147" i="4"/>
  <c r="X131" i="4"/>
  <c r="AT137" i="4"/>
  <c r="AX137" i="4" s="1"/>
  <c r="K147" i="4"/>
  <c r="AF143" i="4"/>
  <c r="M134" i="1"/>
  <c r="AT133" i="1"/>
  <c r="M146" i="1"/>
  <c r="AI146" i="1"/>
  <c r="K147" i="1"/>
  <c r="I135" i="9"/>
  <c r="K135" i="9"/>
  <c r="P135" i="9"/>
  <c r="AH145" i="9"/>
  <c r="W141" i="1"/>
  <c r="Y141" i="1"/>
  <c r="AF135" i="1"/>
  <c r="AV134" i="1"/>
  <c r="AW134" i="1" s="1"/>
  <c r="AE135" i="9"/>
  <c r="F135" i="9"/>
  <c r="S135" i="9"/>
  <c r="Y23" i="2"/>
  <c r="AS20" i="2"/>
  <c r="AG17" i="2"/>
  <c r="AQ17" i="2"/>
  <c r="AT85" i="1"/>
  <c r="Y121" i="1"/>
  <c r="Y145" i="1"/>
  <c r="AI117" i="1"/>
  <c r="AI121" i="1"/>
  <c r="AI125" i="1"/>
  <c r="AS48" i="1"/>
  <c r="AS52" i="1"/>
  <c r="AS122" i="1"/>
  <c r="AS126" i="1"/>
  <c r="E24" i="4"/>
  <c r="AR24" i="4"/>
  <c r="AS24" i="4" s="1"/>
  <c r="V47" i="4"/>
  <c r="AQ51" i="4"/>
  <c r="Y55" i="4"/>
  <c r="AP47" i="3"/>
  <c r="AI57" i="3"/>
  <c r="AS62" i="3"/>
  <c r="O67" i="3"/>
  <c r="AS69" i="3"/>
  <c r="E83" i="3"/>
  <c r="AR83" i="3"/>
  <c r="AI104" i="3"/>
  <c r="M126" i="3"/>
  <c r="AG136" i="7"/>
  <c r="AF135" i="7"/>
  <c r="AG135" i="7" s="1"/>
  <c r="AG144" i="12"/>
  <c r="AF143" i="12"/>
  <c r="AI143" i="12" s="1"/>
  <c r="O25" i="1"/>
  <c r="AT67" i="1"/>
  <c r="AU67" i="1" s="1"/>
  <c r="AS104" i="1"/>
  <c r="AP24" i="4"/>
  <c r="Y122" i="1"/>
  <c r="Y126" i="1"/>
  <c r="AI48" i="1"/>
  <c r="AI52" i="1"/>
  <c r="AI56" i="1"/>
  <c r="AI60" i="1"/>
  <c r="AI132" i="1"/>
  <c r="AH135" i="1"/>
  <c r="AI145" i="1"/>
  <c r="AS90" i="1"/>
  <c r="AS94" i="1"/>
  <c r="AS101" i="1"/>
  <c r="AS105" i="1"/>
  <c r="AS109" i="1"/>
  <c r="AS146" i="1"/>
  <c r="AX25" i="1"/>
  <c r="W25" i="1"/>
  <c r="AT51" i="4"/>
  <c r="AU51" i="4" s="1"/>
  <c r="N83" i="4"/>
  <c r="AQ86" i="4"/>
  <c r="AS86" i="4"/>
  <c r="Y101" i="4"/>
  <c r="AQ105" i="4"/>
  <c r="AV138" i="4"/>
  <c r="AI25" i="3"/>
  <c r="G147" i="3"/>
  <c r="S147" i="3"/>
  <c r="AE147" i="3"/>
  <c r="AI51" i="3"/>
  <c r="Y53" i="3"/>
  <c r="L83" i="3"/>
  <c r="M92" i="3"/>
  <c r="AT102" i="3"/>
  <c r="AS103" i="3"/>
  <c r="AQ121" i="3"/>
  <c r="AS121" i="3"/>
  <c r="M127" i="3"/>
  <c r="AS128" i="3"/>
  <c r="Z147" i="3"/>
  <c r="F147" i="6"/>
  <c r="E131" i="6"/>
  <c r="AG131" i="6" s="1"/>
  <c r="E143" i="6"/>
  <c r="AG143" i="6" s="1"/>
  <c r="G147" i="7"/>
  <c r="AE147" i="7"/>
  <c r="AI85" i="7"/>
  <c r="AQ117" i="12"/>
  <c r="AS117" i="12"/>
  <c r="AG39" i="5"/>
  <c r="AQ39" i="5"/>
  <c r="AT42" i="1"/>
  <c r="AU42" i="1" s="1"/>
  <c r="AT93" i="1"/>
  <c r="Y125" i="1"/>
  <c r="AI59" i="1"/>
  <c r="AS108" i="1"/>
  <c r="AS61" i="3"/>
  <c r="Y65" i="3"/>
  <c r="AI111" i="3"/>
  <c r="M77" i="5"/>
  <c r="O77" i="5"/>
  <c r="AT77" i="5"/>
  <c r="AU77" i="5" s="1"/>
  <c r="M40" i="5"/>
  <c r="AQ40" i="5"/>
  <c r="AG40" i="5"/>
  <c r="W40" i="5"/>
  <c r="AT52" i="1"/>
  <c r="AU52" i="1" s="1"/>
  <c r="AT86" i="1"/>
  <c r="M123" i="1"/>
  <c r="Y112" i="1"/>
  <c r="V131" i="1"/>
  <c r="AS25" i="2"/>
  <c r="M44" i="1"/>
  <c r="M35" i="1"/>
  <c r="O37" i="1"/>
  <c r="AT107" i="1"/>
  <c r="AT117" i="1"/>
  <c r="AU117" i="1" s="1"/>
  <c r="AT125" i="1"/>
  <c r="AW125" i="1" s="1"/>
  <c r="AV92" i="1"/>
  <c r="AV111" i="1"/>
  <c r="AW111" i="1" s="1"/>
  <c r="AV145" i="1"/>
  <c r="AW145" i="1" s="1"/>
  <c r="Y86" i="1"/>
  <c r="Y105" i="1"/>
  <c r="Y109" i="1"/>
  <c r="AI118" i="1"/>
  <c r="AI122" i="1"/>
  <c r="AI126" i="1"/>
  <c r="AS36" i="1"/>
  <c r="AS40" i="1"/>
  <c r="AS44" i="1"/>
  <c r="AS49" i="1"/>
  <c r="AS53" i="1"/>
  <c r="AS57" i="1"/>
  <c r="AS61" i="1"/>
  <c r="AS65" i="1"/>
  <c r="AS69" i="1"/>
  <c r="AS73" i="1"/>
  <c r="AS77" i="1"/>
  <c r="N24" i="4"/>
  <c r="O24" i="4" s="1"/>
  <c r="AI33" i="4"/>
  <c r="AS39" i="4"/>
  <c r="AQ25" i="3"/>
  <c r="AI45" i="3"/>
  <c r="AS50" i="3"/>
  <c r="Y54" i="3"/>
  <c r="AT85" i="3"/>
  <c r="AU85" i="3" s="1"/>
  <c r="AS86" i="3"/>
  <c r="AI88" i="3"/>
  <c r="Y90" i="3"/>
  <c r="AV92" i="3"/>
  <c r="AT93" i="3"/>
  <c r="AU93" i="3" s="1"/>
  <c r="AI95" i="3"/>
  <c r="AT121" i="3"/>
  <c r="T147" i="7"/>
  <c r="AI76" i="7"/>
  <c r="AV80" i="7"/>
  <c r="AW80" i="7" s="1"/>
  <c r="E83" i="7"/>
  <c r="AR83" i="7"/>
  <c r="AS111" i="7"/>
  <c r="AP113" i="7"/>
  <c r="AI116" i="7"/>
  <c r="Y118" i="7"/>
  <c r="AS122" i="7"/>
  <c r="AI124" i="7"/>
  <c r="Y126" i="7"/>
  <c r="AV128" i="7"/>
  <c r="AQ136" i="7"/>
  <c r="AP135" i="7"/>
  <c r="X47" i="8"/>
  <c r="AT59" i="1"/>
  <c r="AU59" i="1" s="1"/>
  <c r="AV55" i="1"/>
  <c r="AI55" i="1"/>
  <c r="AS100" i="1"/>
  <c r="O59" i="3"/>
  <c r="AI63" i="3"/>
  <c r="O72" i="3"/>
  <c r="M108" i="3"/>
  <c r="G147" i="8"/>
  <c r="AT61" i="5"/>
  <c r="AX61" i="5" s="1"/>
  <c r="O61" i="5"/>
  <c r="M26" i="5"/>
  <c r="AT26" i="5"/>
  <c r="AU26" i="5" s="1"/>
  <c r="O26" i="5"/>
  <c r="AG125" i="1"/>
  <c r="AT60" i="1"/>
  <c r="Y27" i="1"/>
  <c r="Y118" i="1"/>
  <c r="AG23" i="2"/>
  <c r="AT46" i="1"/>
  <c r="AT55" i="1"/>
  <c r="AT63" i="1"/>
  <c r="AT71" i="1"/>
  <c r="AT79" i="1"/>
  <c r="AU79" i="1" s="1"/>
  <c r="AT89" i="1"/>
  <c r="AT100" i="1"/>
  <c r="AW100" i="1" s="1"/>
  <c r="AT108" i="1"/>
  <c r="M118" i="1"/>
  <c r="AT126" i="1"/>
  <c r="AT138" i="1"/>
  <c r="AV59" i="1"/>
  <c r="AV67" i="1"/>
  <c r="AW67" i="1" s="1"/>
  <c r="AV85" i="1"/>
  <c r="AV112" i="1"/>
  <c r="AW112" i="1" s="1"/>
  <c r="AV122" i="1"/>
  <c r="AV133" i="1"/>
  <c r="AI49" i="1"/>
  <c r="AI65" i="1"/>
  <c r="AP83" i="1"/>
  <c r="AS141" i="1"/>
  <c r="Y44" i="4"/>
  <c r="O46" i="4"/>
  <c r="AI49" i="4"/>
  <c r="AI72" i="4"/>
  <c r="Y75" i="4"/>
  <c r="AS78" i="4"/>
  <c r="AS79" i="4"/>
  <c r="AI80" i="4"/>
  <c r="AS89" i="4"/>
  <c r="AS119" i="4"/>
  <c r="AI121" i="4"/>
  <c r="Y123" i="4"/>
  <c r="AK147" i="3"/>
  <c r="AI79" i="3"/>
  <c r="AG108" i="3"/>
  <c r="AQ116" i="3"/>
  <c r="AS116" i="3"/>
  <c r="AS117" i="3"/>
  <c r="AI118" i="3"/>
  <c r="AI119" i="3"/>
  <c r="AV121" i="3"/>
  <c r="AI124" i="3"/>
  <c r="O34" i="7"/>
  <c r="AK147" i="7"/>
  <c r="AV144" i="10"/>
  <c r="AV143" i="10" s="1"/>
  <c r="N143" i="10"/>
  <c r="O143" i="10" s="1"/>
  <c r="AT51" i="1"/>
  <c r="AT104" i="1"/>
  <c r="AV38" i="1"/>
  <c r="AV25" i="1"/>
  <c r="AW25" i="1" s="1"/>
  <c r="M33" i="5"/>
  <c r="AG33" i="5"/>
  <c r="W33" i="5"/>
  <c r="AQ33" i="5"/>
  <c r="AT76" i="1"/>
  <c r="M33" i="1"/>
  <c r="E83" i="1"/>
  <c r="M103" i="1"/>
  <c r="M111" i="1"/>
  <c r="W132" i="1"/>
  <c r="AG145" i="1"/>
  <c r="AT27" i="1"/>
  <c r="AU27" i="1" s="1"/>
  <c r="AT39" i="1"/>
  <c r="AT48" i="1"/>
  <c r="AT56" i="1"/>
  <c r="AT64" i="1"/>
  <c r="AT72" i="1"/>
  <c r="AT80" i="1"/>
  <c r="AU80" i="1" s="1"/>
  <c r="O90" i="1"/>
  <c r="AT101" i="1"/>
  <c r="AU101" i="1" s="1"/>
  <c r="AT109" i="1"/>
  <c r="AU119" i="1"/>
  <c r="M141" i="1"/>
  <c r="AV35" i="1"/>
  <c r="AV43" i="1"/>
  <c r="AV60" i="1"/>
  <c r="AW60" i="1" s="1"/>
  <c r="AV68" i="1"/>
  <c r="AV105" i="1"/>
  <c r="AW105" i="1" s="1"/>
  <c r="AF83" i="1"/>
  <c r="AS41" i="1"/>
  <c r="AS50" i="1"/>
  <c r="AS54" i="1"/>
  <c r="AS62" i="1"/>
  <c r="AS70" i="1"/>
  <c r="AS78" i="1"/>
  <c r="AP135" i="1"/>
  <c r="AP143" i="1"/>
  <c r="AP47" i="4"/>
  <c r="W25" i="3"/>
  <c r="AH24" i="3"/>
  <c r="Y76" i="3"/>
  <c r="AL147" i="7"/>
  <c r="AH47" i="8"/>
  <c r="AV94" i="8"/>
  <c r="AT95" i="8"/>
  <c r="AV105" i="8"/>
  <c r="AI132" i="8"/>
  <c r="Y133" i="8"/>
  <c r="AI131" i="8"/>
  <c r="AT75" i="1"/>
  <c r="AU75" i="1" s="1"/>
  <c r="AT112" i="1"/>
  <c r="AV46" i="1"/>
  <c r="AW46" i="1" s="1"/>
  <c r="AV79" i="1"/>
  <c r="AI51" i="1"/>
  <c r="AS112" i="1"/>
  <c r="AS145" i="1"/>
  <c r="AQ109" i="3"/>
  <c r="W121" i="5"/>
  <c r="M121" i="5"/>
  <c r="AQ121" i="5"/>
  <c r="AQ38" i="5"/>
  <c r="AG38" i="5"/>
  <c r="W38" i="5"/>
  <c r="M38" i="5"/>
  <c r="W69" i="5"/>
  <c r="AQ69" i="5"/>
  <c r="AG69" i="5"/>
  <c r="M69" i="5"/>
  <c r="AT35" i="1"/>
  <c r="AT68" i="1"/>
  <c r="AU68" i="1" s="1"/>
  <c r="Y108" i="1"/>
  <c r="Y132" i="1"/>
  <c r="Y52" i="1"/>
  <c r="V18" i="2"/>
  <c r="AQ20" i="2"/>
  <c r="M67" i="1"/>
  <c r="M85" i="1"/>
  <c r="M93" i="1"/>
  <c r="AQ122" i="1"/>
  <c r="M133" i="1"/>
  <c r="AQ146" i="1"/>
  <c r="AT28" i="1"/>
  <c r="AT40" i="1"/>
  <c r="AT49" i="1"/>
  <c r="AU49" i="1" s="1"/>
  <c r="AT57" i="1"/>
  <c r="AT65" i="1"/>
  <c r="AU65" i="1" s="1"/>
  <c r="AT73" i="1"/>
  <c r="AT82" i="1"/>
  <c r="AT144" i="1"/>
  <c r="AW144" i="1" s="1"/>
  <c r="AV116" i="1"/>
  <c r="N135" i="1"/>
  <c r="Y70" i="1"/>
  <c r="Y74" i="1"/>
  <c r="V83" i="1"/>
  <c r="AI74" i="1"/>
  <c r="AI78" i="1"/>
  <c r="AI141" i="1"/>
  <c r="AP24" i="1"/>
  <c r="AR143" i="1"/>
  <c r="E24" i="3"/>
  <c r="AQ108" i="3"/>
  <c r="F147" i="3"/>
  <c r="J147" i="6"/>
  <c r="AI66" i="8"/>
  <c r="AI73" i="8"/>
  <c r="Y75" i="8"/>
  <c r="AS80" i="8"/>
  <c r="AF83" i="8"/>
  <c r="Y85" i="8"/>
  <c r="Y86" i="8"/>
  <c r="AS89" i="8"/>
  <c r="AI92" i="8"/>
  <c r="AQ132" i="14"/>
  <c r="E131" i="14"/>
  <c r="AS132" i="14"/>
  <c r="AR131" i="14"/>
  <c r="AV145" i="14"/>
  <c r="N143" i="14"/>
  <c r="AT25" i="3"/>
  <c r="AU25" i="3" s="1"/>
  <c r="W124" i="4"/>
  <c r="AS127" i="4"/>
  <c r="AQ132" i="4"/>
  <c r="Y137" i="4"/>
  <c r="AW25" i="3"/>
  <c r="AV26" i="3"/>
  <c r="AS28" i="3"/>
  <c r="AI34" i="3"/>
  <c r="O49" i="3"/>
  <c r="AS51" i="3"/>
  <c r="Y59" i="3"/>
  <c r="AI70" i="3"/>
  <c r="Y71" i="3"/>
  <c r="O73" i="3"/>
  <c r="AS78" i="3"/>
  <c r="Y82" i="3"/>
  <c r="V83" i="3"/>
  <c r="AS87" i="3"/>
  <c r="Y91" i="3"/>
  <c r="AT94" i="3"/>
  <c r="AS94" i="3"/>
  <c r="W102" i="3"/>
  <c r="AG104" i="3"/>
  <c r="AS104" i="3"/>
  <c r="Y107" i="3"/>
  <c r="AS110" i="3"/>
  <c r="Y115" i="3"/>
  <c r="AS118" i="3"/>
  <c r="AT122" i="3"/>
  <c r="AS122" i="3"/>
  <c r="Y125" i="3"/>
  <c r="AI137" i="3"/>
  <c r="AQ144" i="3"/>
  <c r="AI146" i="3"/>
  <c r="E24" i="7"/>
  <c r="AR24" i="7"/>
  <c r="W49" i="7"/>
  <c r="O50" i="7"/>
  <c r="M51" i="7"/>
  <c r="AS52" i="7"/>
  <c r="AI61" i="7"/>
  <c r="AG62" i="7"/>
  <c r="Y63" i="7"/>
  <c r="O65" i="7"/>
  <c r="M66" i="7"/>
  <c r="AS67" i="7"/>
  <c r="AI69" i="7"/>
  <c r="AG70" i="7"/>
  <c r="Y71" i="7"/>
  <c r="AT74" i="7"/>
  <c r="L83" i="7"/>
  <c r="AI87" i="7"/>
  <c r="W90" i="7"/>
  <c r="AI138" i="7"/>
  <c r="AI25" i="8"/>
  <c r="AS49" i="8"/>
  <c r="AG52" i="8"/>
  <c r="AQ73" i="8"/>
  <c r="AS73" i="8"/>
  <c r="Y77" i="8"/>
  <c r="AS82" i="8"/>
  <c r="AP83" i="8"/>
  <c r="AI85" i="8"/>
  <c r="W88" i="8"/>
  <c r="AT109" i="8"/>
  <c r="AX109" i="8" s="1"/>
  <c r="W117" i="8"/>
  <c r="AT119" i="8"/>
  <c r="AU119" i="8" s="1"/>
  <c r="AR131" i="8"/>
  <c r="AS131" i="8" s="1"/>
  <c r="V129" i="10"/>
  <c r="AV144" i="13"/>
  <c r="N143" i="13"/>
  <c r="AT145" i="13"/>
  <c r="AU145" i="13" s="1"/>
  <c r="L143" i="13"/>
  <c r="O138" i="5"/>
  <c r="AT138" i="5"/>
  <c r="AU138" i="5" s="1"/>
  <c r="M138" i="5"/>
  <c r="E135" i="5"/>
  <c r="AG135" i="5" s="1"/>
  <c r="AG136" i="5"/>
  <c r="W136" i="5"/>
  <c r="AQ136" i="5"/>
  <c r="O136" i="5"/>
  <c r="O123" i="5"/>
  <c r="M123" i="5"/>
  <c r="O79" i="5"/>
  <c r="M79" i="5"/>
  <c r="O25" i="3"/>
  <c r="V24" i="3"/>
  <c r="AI42" i="3"/>
  <c r="AS46" i="3"/>
  <c r="O50" i="3"/>
  <c r="AT56" i="3"/>
  <c r="AS57" i="3"/>
  <c r="Y60" i="3"/>
  <c r="Y61" i="3"/>
  <c r="AS64" i="3"/>
  <c r="Y67" i="3"/>
  <c r="AT70" i="3"/>
  <c r="AW70" i="3" s="1"/>
  <c r="AS75" i="3"/>
  <c r="AS79" i="3"/>
  <c r="AV86" i="3"/>
  <c r="O94" i="3"/>
  <c r="AI100" i="3"/>
  <c r="Y102" i="3"/>
  <c r="AQ105" i="3"/>
  <c r="AS105" i="3"/>
  <c r="Y108" i="3"/>
  <c r="O109" i="3"/>
  <c r="AV117" i="3"/>
  <c r="AG125" i="3"/>
  <c r="Y126" i="3"/>
  <c r="E135" i="3"/>
  <c r="AT144" i="3"/>
  <c r="AV42" i="5"/>
  <c r="AI79" i="7"/>
  <c r="N83" i="7"/>
  <c r="AS94" i="7"/>
  <c r="AI96" i="7"/>
  <c r="AI107" i="7"/>
  <c r="Y120" i="7"/>
  <c r="Y121" i="7"/>
  <c r="AI126" i="7"/>
  <c r="Y128" i="7"/>
  <c r="Y132" i="7"/>
  <c r="L135" i="7"/>
  <c r="AS137" i="7"/>
  <c r="AQ144" i="7"/>
  <c r="AI86" i="8"/>
  <c r="AI94" i="8"/>
  <c r="Y96" i="8"/>
  <c r="AV101" i="8"/>
  <c r="AS103" i="8"/>
  <c r="AI123" i="8"/>
  <c r="M128" i="8"/>
  <c r="AQ132" i="8"/>
  <c r="M144" i="8"/>
  <c r="L143" i="8"/>
  <c r="M145" i="8"/>
  <c r="E143" i="8"/>
  <c r="AS143" i="11"/>
  <c r="X131" i="12"/>
  <c r="M136" i="5"/>
  <c r="AG124" i="4"/>
  <c r="AG134" i="4"/>
  <c r="AT79" i="3"/>
  <c r="AU79" i="3" s="1"/>
  <c r="Y86" i="3"/>
  <c r="AG92" i="3"/>
  <c r="W94" i="3"/>
  <c r="AV110" i="3"/>
  <c r="AT111" i="3"/>
  <c r="AU111" i="3" s="1"/>
  <c r="V113" i="3"/>
  <c r="AV118" i="3"/>
  <c r="AT119" i="3"/>
  <c r="AU119" i="3" s="1"/>
  <c r="AG120" i="3"/>
  <c r="AQ62" i="7"/>
  <c r="W66" i="7"/>
  <c r="AT86" i="7"/>
  <c r="AU86" i="7" s="1"/>
  <c r="N135" i="7"/>
  <c r="AH143" i="7"/>
  <c r="Y72" i="8"/>
  <c r="AG88" i="8"/>
  <c r="AT92" i="8"/>
  <c r="AU92" i="8" s="1"/>
  <c r="AV102" i="8"/>
  <c r="AX97" i="4"/>
  <c r="E135" i="4"/>
  <c r="AG135" i="4" s="1"/>
  <c r="E143" i="4"/>
  <c r="AR143" i="4"/>
  <c r="AS42" i="3"/>
  <c r="AI54" i="3"/>
  <c r="AS58" i="3"/>
  <c r="AI60" i="3"/>
  <c r="AI72" i="3"/>
  <c r="Y74" i="3"/>
  <c r="AH83" i="3"/>
  <c r="AV88" i="3"/>
  <c r="W104" i="3"/>
  <c r="W118" i="3"/>
  <c r="AV119" i="3"/>
  <c r="AW119" i="3" s="1"/>
  <c r="AT120" i="3"/>
  <c r="AF131" i="3"/>
  <c r="AV136" i="3"/>
  <c r="AV145" i="3"/>
  <c r="AT146" i="3"/>
  <c r="AV56" i="5"/>
  <c r="X83" i="7"/>
  <c r="V135" i="7"/>
  <c r="AT138" i="7"/>
  <c r="AT75" i="8"/>
  <c r="AV92" i="8"/>
  <c r="AT111" i="8"/>
  <c r="AQ143" i="11"/>
  <c r="AE147" i="13"/>
  <c r="AS115" i="4"/>
  <c r="AP113" i="4"/>
  <c r="W120" i="4"/>
  <c r="AI125" i="4"/>
  <c r="L135" i="4"/>
  <c r="W137" i="4"/>
  <c r="L143" i="4"/>
  <c r="AS145" i="4"/>
  <c r="Y28" i="3"/>
  <c r="AI49" i="3"/>
  <c r="AV53" i="3"/>
  <c r="Y56" i="3"/>
  <c r="AI61" i="3"/>
  <c r="Y63" i="3"/>
  <c r="AS66" i="3"/>
  <c r="AI68" i="3"/>
  <c r="AS71" i="3"/>
  <c r="O76" i="3"/>
  <c r="AT77" i="3"/>
  <c r="AU77" i="3" s="1"/>
  <c r="AP83" i="3"/>
  <c r="AI85" i="3"/>
  <c r="AI86" i="3"/>
  <c r="Y87" i="3"/>
  <c r="AV89" i="3"/>
  <c r="AW89" i="3" s="1"/>
  <c r="AS92" i="3"/>
  <c r="AI93" i="3"/>
  <c r="AV96" i="3"/>
  <c r="Y104" i="3"/>
  <c r="Y110" i="3"/>
  <c r="AS115" i="3"/>
  <c r="AI116" i="3"/>
  <c r="Y118" i="3"/>
  <c r="Y119" i="3"/>
  <c r="AV120" i="3"/>
  <c r="AW120" i="3" s="1"/>
  <c r="AS120" i="3"/>
  <c r="AI121" i="3"/>
  <c r="AV124" i="3"/>
  <c r="V135" i="3"/>
  <c r="AT138" i="3"/>
  <c r="O146" i="3"/>
  <c r="X24" i="7"/>
  <c r="AQ49" i="7"/>
  <c r="AI50" i="7"/>
  <c r="AG51" i="7"/>
  <c r="Y52" i="7"/>
  <c r="O61" i="7"/>
  <c r="M62" i="7"/>
  <c r="AS63" i="7"/>
  <c r="AI65" i="7"/>
  <c r="AG66" i="7"/>
  <c r="Y67" i="7"/>
  <c r="Y75" i="7"/>
  <c r="O77" i="7"/>
  <c r="AS79" i="7"/>
  <c r="AF83" i="7"/>
  <c r="O95" i="7"/>
  <c r="AT118" i="7"/>
  <c r="AU118" i="7" s="1"/>
  <c r="X135" i="7"/>
  <c r="O144" i="7"/>
  <c r="AS145" i="7"/>
  <c r="Y49" i="8"/>
  <c r="M52" i="8"/>
  <c r="Y82" i="8"/>
  <c r="V83" i="8"/>
  <c r="AT86" i="8"/>
  <c r="AU86" i="8" s="1"/>
  <c r="O104" i="8"/>
  <c r="AS116" i="8"/>
  <c r="W132" i="8"/>
  <c r="AT133" i="8"/>
  <c r="AT145" i="8"/>
  <c r="AX145" i="8" s="1"/>
  <c r="AS146" i="8"/>
  <c r="O25" i="10"/>
  <c r="L24" i="10"/>
  <c r="AR24" i="10"/>
  <c r="AI42" i="10"/>
  <c r="AS54" i="10"/>
  <c r="Y58" i="10"/>
  <c r="M95" i="10"/>
  <c r="AI101" i="10"/>
  <c r="Y103" i="10"/>
  <c r="Y109" i="10"/>
  <c r="M116" i="10"/>
  <c r="AS117" i="10"/>
  <c r="AG120" i="10"/>
  <c r="W122" i="10"/>
  <c r="AQ133" i="10"/>
  <c r="AI134" i="10"/>
  <c r="W144" i="10"/>
  <c r="AH83" i="11"/>
  <c r="AP129" i="11"/>
  <c r="O132" i="11"/>
  <c r="AV144" i="11"/>
  <c r="AW144" i="11" s="1"/>
  <c r="AS146" i="11"/>
  <c r="AI91" i="12"/>
  <c r="AS100" i="12"/>
  <c r="AI102" i="12"/>
  <c r="Y115" i="12"/>
  <c r="AI133" i="12"/>
  <c r="W63" i="13"/>
  <c r="AG66" i="13"/>
  <c r="M122" i="13"/>
  <c r="W128" i="13"/>
  <c r="AG129" i="13"/>
  <c r="AV145" i="13"/>
  <c r="AW145" i="13" s="1"/>
  <c r="AS146" i="13"/>
  <c r="U147" i="14"/>
  <c r="AK147" i="14"/>
  <c r="AI94" i="14"/>
  <c r="O101" i="14"/>
  <c r="W108" i="14"/>
  <c r="W119" i="14"/>
  <c r="M121" i="14"/>
  <c r="AS133" i="14"/>
  <c r="Y138" i="14"/>
  <c r="Y144" i="14"/>
  <c r="W145" i="14"/>
  <c r="AW94" i="6"/>
  <c r="M78" i="5"/>
  <c r="AV145" i="8"/>
  <c r="AT146" i="8"/>
  <c r="AU146" i="8" s="1"/>
  <c r="O116" i="10"/>
  <c r="AV146" i="10"/>
  <c r="AP83" i="11"/>
  <c r="AS108" i="12"/>
  <c r="AG111" i="12"/>
  <c r="AG115" i="12"/>
  <c r="AV117" i="12"/>
  <c r="AQ118" i="12"/>
  <c r="W121" i="12"/>
  <c r="AS124" i="12"/>
  <c r="AG127" i="12"/>
  <c r="Y128" i="12"/>
  <c r="AQ144" i="12"/>
  <c r="O44" i="13"/>
  <c r="AS112" i="13"/>
  <c r="AQ117" i="13"/>
  <c r="AT146" i="13"/>
  <c r="AW146" i="13" s="1"/>
  <c r="O43" i="14"/>
  <c r="AS45" i="14"/>
  <c r="W57" i="14"/>
  <c r="M92" i="14"/>
  <c r="AV132" i="14"/>
  <c r="AG144" i="14"/>
  <c r="D135" i="9"/>
  <c r="R135" i="9"/>
  <c r="AA135" i="9"/>
  <c r="AX97" i="7"/>
  <c r="AG48" i="10"/>
  <c r="AI92" i="10"/>
  <c r="AQ101" i="10"/>
  <c r="W116" i="10"/>
  <c r="Y145" i="10"/>
  <c r="AI25" i="11"/>
  <c r="E83" i="11"/>
  <c r="AR83" i="11"/>
  <c r="AG87" i="11"/>
  <c r="E113" i="11"/>
  <c r="AQ116" i="11"/>
  <c r="W137" i="11"/>
  <c r="AG86" i="12"/>
  <c r="Y87" i="12"/>
  <c r="W96" i="12"/>
  <c r="Y116" i="12"/>
  <c r="W144" i="12"/>
  <c r="O111" i="13"/>
  <c r="M133" i="13"/>
  <c r="AG144" i="13"/>
  <c r="W121" i="14"/>
  <c r="W132" i="14"/>
  <c r="L143" i="14"/>
  <c r="AS73" i="10"/>
  <c r="AP83" i="10"/>
  <c r="AV89" i="10"/>
  <c r="Y112" i="10"/>
  <c r="AQ121" i="10"/>
  <c r="AV126" i="10"/>
  <c r="AI138" i="10"/>
  <c r="AS51" i="11"/>
  <c r="M123" i="11"/>
  <c r="N135" i="11"/>
  <c r="AV90" i="12"/>
  <c r="AS92" i="12"/>
  <c r="AS93" i="12"/>
  <c r="O108" i="12"/>
  <c r="AP135" i="12"/>
  <c r="M144" i="12"/>
  <c r="AS145" i="12"/>
  <c r="AI120" i="13"/>
  <c r="M125" i="13"/>
  <c r="AP135" i="13"/>
  <c r="AI144" i="13"/>
  <c r="W51" i="14"/>
  <c r="AI89" i="14"/>
  <c r="AS118" i="14"/>
  <c r="AI145" i="14"/>
  <c r="G135" i="9"/>
  <c r="T135" i="9"/>
  <c r="AC135" i="9"/>
  <c r="AL135" i="9"/>
  <c r="AW75" i="6"/>
  <c r="O60" i="5"/>
  <c r="AX29" i="3"/>
  <c r="Y138" i="8"/>
  <c r="M50" i="10"/>
  <c r="Y89" i="10"/>
  <c r="AG116" i="10"/>
  <c r="AR143" i="10"/>
  <c r="AS143" i="10" s="1"/>
  <c r="M25" i="11"/>
  <c r="AP24" i="11"/>
  <c r="AI40" i="11"/>
  <c r="N83" i="11"/>
  <c r="AV137" i="11"/>
  <c r="AT138" i="11"/>
  <c r="AU138" i="11" s="1"/>
  <c r="O119" i="12"/>
  <c r="AQ128" i="12"/>
  <c r="V131" i="12"/>
  <c r="E135" i="12"/>
  <c r="AG135" i="12" s="1"/>
  <c r="AR135" i="12"/>
  <c r="AI90" i="13"/>
  <c r="W119" i="13"/>
  <c r="W124" i="13"/>
  <c r="E135" i="13"/>
  <c r="AQ119" i="14"/>
  <c r="AG121" i="14"/>
  <c r="N135" i="14"/>
  <c r="AM135" i="9"/>
  <c r="AW111" i="6"/>
  <c r="AX29" i="8"/>
  <c r="AW127" i="6"/>
  <c r="Y120" i="5"/>
  <c r="AT73" i="5"/>
  <c r="AU73" i="5" s="1"/>
  <c r="M65" i="5"/>
  <c r="AP135" i="8"/>
  <c r="AI145" i="8"/>
  <c r="AV102" i="10"/>
  <c r="AT103" i="10"/>
  <c r="AU103" i="10" s="1"/>
  <c r="AQ104" i="10"/>
  <c r="N135" i="10"/>
  <c r="V83" i="11"/>
  <c r="X135" i="11"/>
  <c r="AV138" i="11"/>
  <c r="AP24" i="12"/>
  <c r="E113" i="12"/>
  <c r="AG113" i="12" s="1"/>
  <c r="V143" i="12"/>
  <c r="AV145" i="12"/>
  <c r="L135" i="13"/>
  <c r="M135" i="13" s="1"/>
  <c r="AF83" i="14"/>
  <c r="V135" i="14"/>
  <c r="AW120" i="6"/>
  <c r="M55" i="5"/>
  <c r="O63" i="5"/>
  <c r="Y77" i="5"/>
  <c r="Y49" i="5"/>
  <c r="AR135" i="8"/>
  <c r="AS135" i="8" s="1"/>
  <c r="AS137" i="8"/>
  <c r="AI138" i="8"/>
  <c r="AS86" i="10"/>
  <c r="AS94" i="10"/>
  <c r="Y102" i="10"/>
  <c r="E113" i="10"/>
  <c r="AS115" i="10"/>
  <c r="AQ116" i="10"/>
  <c r="AG126" i="10"/>
  <c r="Y134" i="10"/>
  <c r="AS145" i="10"/>
  <c r="L24" i="11"/>
  <c r="X83" i="11"/>
  <c r="M87" i="11"/>
  <c r="AG91" i="11"/>
  <c r="W93" i="11"/>
  <c r="W112" i="11"/>
  <c r="W116" i="11"/>
  <c r="Y131" i="11"/>
  <c r="AH131" i="11"/>
  <c r="AI131" i="11" s="1"/>
  <c r="AQ132" i="11"/>
  <c r="AF135" i="11"/>
  <c r="AG135" i="11" s="1"/>
  <c r="Y138" i="11"/>
  <c r="AQ144" i="11"/>
  <c r="AS144" i="11"/>
  <c r="AI146" i="11"/>
  <c r="AS105" i="12"/>
  <c r="Y109" i="12"/>
  <c r="AT112" i="12"/>
  <c r="AV115" i="12"/>
  <c r="AI117" i="12"/>
  <c r="Y118" i="12"/>
  <c r="AI123" i="12"/>
  <c r="Y133" i="12"/>
  <c r="N135" i="12"/>
  <c r="O135" i="12" s="1"/>
  <c r="AS137" i="12"/>
  <c r="Y144" i="12"/>
  <c r="O146" i="12"/>
  <c r="Y68" i="13"/>
  <c r="AI92" i="13"/>
  <c r="AI111" i="13"/>
  <c r="AG112" i="13"/>
  <c r="O119" i="13"/>
  <c r="AS121" i="13"/>
  <c r="M128" i="13"/>
  <c r="N135" i="13"/>
  <c r="O135" i="13" s="1"/>
  <c r="AS138" i="13"/>
  <c r="AT144" i="13"/>
  <c r="AI146" i="13"/>
  <c r="M108" i="14"/>
  <c r="AI111" i="14"/>
  <c r="AQ121" i="14"/>
  <c r="O131" i="14"/>
  <c r="AS146" i="14"/>
  <c r="O36" i="5"/>
  <c r="M80" i="5"/>
  <c r="M100" i="14"/>
  <c r="O107" i="14"/>
  <c r="AT80" i="5"/>
  <c r="AX80" i="5" s="1"/>
  <c r="N83" i="5"/>
  <c r="AP24" i="14"/>
  <c r="AH24" i="14"/>
  <c r="AT67" i="14"/>
  <c r="AP83" i="14"/>
  <c r="AQ92" i="14"/>
  <c r="AT45" i="5"/>
  <c r="AU45" i="5" s="1"/>
  <c r="W67" i="5"/>
  <c r="W49" i="5"/>
  <c r="M49" i="5"/>
  <c r="W100" i="14"/>
  <c r="W48" i="5"/>
  <c r="L24" i="14"/>
  <c r="AR24" i="14"/>
  <c r="L83" i="14"/>
  <c r="M83" i="14" s="1"/>
  <c r="AI106" i="14"/>
  <c r="O51" i="5"/>
  <c r="AG55" i="5"/>
  <c r="AX97" i="14"/>
  <c r="AG66" i="14"/>
  <c r="Y67" i="14"/>
  <c r="M70" i="14"/>
  <c r="AQ71" i="14"/>
  <c r="N83" i="14"/>
  <c r="AQ55" i="5"/>
  <c r="U147" i="5"/>
  <c r="O55" i="5"/>
  <c r="O80" i="5"/>
  <c r="V24" i="14"/>
  <c r="N24" i="14"/>
  <c r="V83" i="14"/>
  <c r="AG90" i="14"/>
  <c r="W92" i="14"/>
  <c r="W55" i="5"/>
  <c r="O45" i="5"/>
  <c r="Y46" i="5"/>
  <c r="O71" i="5"/>
  <c r="Y120" i="14"/>
  <c r="W129" i="14"/>
  <c r="AI136" i="14"/>
  <c r="AF135" i="14"/>
  <c r="AG135" i="14" s="1"/>
  <c r="AQ145" i="14"/>
  <c r="AV117" i="14"/>
  <c r="AV144" i="14"/>
  <c r="AS145" i="14"/>
  <c r="W117" i="14"/>
  <c r="W144" i="14"/>
  <c r="AT145" i="14"/>
  <c r="AU145" i="14" s="1"/>
  <c r="AG129" i="14"/>
  <c r="Y132" i="14"/>
  <c r="AS136" i="14"/>
  <c r="AR135" i="14"/>
  <c r="AS135" i="14" s="1"/>
  <c r="AG122" i="14"/>
  <c r="AQ128" i="14"/>
  <c r="AG132" i="14"/>
  <c r="AT136" i="14"/>
  <c r="L135" i="14"/>
  <c r="AI131" i="14"/>
  <c r="Y145" i="14"/>
  <c r="AQ117" i="14"/>
  <c r="AI118" i="14"/>
  <c r="Y119" i="14"/>
  <c r="Y134" i="14"/>
  <c r="AI144" i="14"/>
  <c r="AG145" i="14"/>
  <c r="AQ123" i="14"/>
  <c r="AG125" i="14"/>
  <c r="AI133" i="14"/>
  <c r="Y136" i="14"/>
  <c r="X135" i="14"/>
  <c r="AQ144" i="14"/>
  <c r="X24" i="13"/>
  <c r="AI27" i="13"/>
  <c r="AI38" i="13"/>
  <c r="O64" i="13"/>
  <c r="M65" i="13"/>
  <c r="E83" i="13"/>
  <c r="AR83" i="13"/>
  <c r="AS92" i="13"/>
  <c r="AT65" i="5"/>
  <c r="AX65" i="5" s="1"/>
  <c r="AG65" i="5"/>
  <c r="AP24" i="13"/>
  <c r="AH24" i="13"/>
  <c r="AQ86" i="13"/>
  <c r="Y89" i="13"/>
  <c r="AG107" i="13"/>
  <c r="Y60" i="5"/>
  <c r="M71" i="5"/>
  <c r="Y73" i="5"/>
  <c r="O25" i="13"/>
  <c r="N83" i="13"/>
  <c r="AT43" i="5"/>
  <c r="AX43" i="5" s="1"/>
  <c r="AQ25" i="5"/>
  <c r="AT56" i="5"/>
  <c r="AX56" i="5" s="1"/>
  <c r="Y56" i="5"/>
  <c r="O67" i="5"/>
  <c r="Y65" i="5"/>
  <c r="AQ65" i="5"/>
  <c r="L24" i="13"/>
  <c r="AR24" i="13"/>
  <c r="AQ107" i="13"/>
  <c r="W73" i="5"/>
  <c r="AS55" i="13"/>
  <c r="X83" i="13"/>
  <c r="AG91" i="13"/>
  <c r="M95" i="13"/>
  <c r="AX97" i="13"/>
  <c r="N24" i="13"/>
  <c r="AQ42" i="13"/>
  <c r="M107" i="13"/>
  <c r="AT27" i="5"/>
  <c r="AH83" i="13"/>
  <c r="AT67" i="5"/>
  <c r="AX67" i="5" s="1"/>
  <c r="AG121" i="13"/>
  <c r="AS145" i="13"/>
  <c r="AG130" i="13"/>
  <c r="AG133" i="13"/>
  <c r="V135" i="13"/>
  <c r="AF143" i="13"/>
  <c r="AG143" i="13" s="1"/>
  <c r="AI117" i="13"/>
  <c r="AG123" i="13"/>
  <c r="Y136" i="13"/>
  <c r="X135" i="13"/>
  <c r="AQ144" i="13"/>
  <c r="Y145" i="13"/>
  <c r="AI118" i="13"/>
  <c r="Y120" i="13"/>
  <c r="AG122" i="13"/>
  <c r="AS122" i="13"/>
  <c r="M144" i="13"/>
  <c r="AS144" i="13"/>
  <c r="M117" i="13"/>
  <c r="O121" i="13"/>
  <c r="AQ135" i="13"/>
  <c r="AS118" i="13"/>
  <c r="AT134" i="13"/>
  <c r="AS136" i="13"/>
  <c r="AR135" i="13"/>
  <c r="W144" i="13"/>
  <c r="AI145" i="13"/>
  <c r="AQ119" i="13"/>
  <c r="W122" i="13"/>
  <c r="W130" i="13"/>
  <c r="W133" i="13"/>
  <c r="Y144" i="13"/>
  <c r="M145" i="13"/>
  <c r="AQ96" i="12"/>
  <c r="AQ106" i="12"/>
  <c r="AQ89" i="12"/>
  <c r="R147" i="12"/>
  <c r="AD147" i="12"/>
  <c r="Y86" i="12"/>
  <c r="W88" i="12"/>
  <c r="Y63" i="12"/>
  <c r="W89" i="12"/>
  <c r="AH24" i="12"/>
  <c r="AG55" i="12"/>
  <c r="AQ86" i="12"/>
  <c r="AQ87" i="12"/>
  <c r="AT120" i="12"/>
  <c r="AX120" i="12" s="1"/>
  <c r="AG125" i="12"/>
  <c r="W127" i="12"/>
  <c r="O131" i="12"/>
  <c r="Y146" i="12"/>
  <c r="AT117" i="12"/>
  <c r="AW117" i="12" s="1"/>
  <c r="W122" i="12"/>
  <c r="AQ129" i="12"/>
  <c r="F147" i="12"/>
  <c r="Y132" i="12"/>
  <c r="AI136" i="12"/>
  <c r="AH135" i="12"/>
  <c r="AI135" i="12" s="1"/>
  <c r="AQ145" i="12"/>
  <c r="AQ125" i="12"/>
  <c r="Y138" i="12"/>
  <c r="AI146" i="12"/>
  <c r="AS118" i="12"/>
  <c r="AG119" i="12"/>
  <c r="AT125" i="12"/>
  <c r="AX125" i="12" s="1"/>
  <c r="AQ126" i="12"/>
  <c r="AI127" i="12"/>
  <c r="AG128" i="12"/>
  <c r="M130" i="12"/>
  <c r="O145" i="12"/>
  <c r="AI122" i="12"/>
  <c r="AG123" i="12"/>
  <c r="M125" i="12"/>
  <c r="W129" i="12"/>
  <c r="L135" i="12"/>
  <c r="AI144" i="12"/>
  <c r="W145" i="12"/>
  <c r="AV120" i="12"/>
  <c r="N129" i="12"/>
  <c r="O129" i="12" s="1"/>
  <c r="X129" i="12" s="1"/>
  <c r="Y129" i="12" s="1"/>
  <c r="AH129" i="12" s="1"/>
  <c r="AI129" i="12" s="1"/>
  <c r="AR129" i="12" s="1"/>
  <c r="AS129" i="12" s="1"/>
  <c r="G147" i="12"/>
  <c r="Y145" i="12"/>
  <c r="AG117" i="12"/>
  <c r="W118" i="12"/>
  <c r="M119" i="12"/>
  <c r="AG120" i="12"/>
  <c r="AI124" i="12"/>
  <c r="W125" i="12"/>
  <c r="AF131" i="12"/>
  <c r="W136" i="12"/>
  <c r="V135" i="12"/>
  <c r="AG145" i="12"/>
  <c r="AV132" i="12"/>
  <c r="Y143" i="12"/>
  <c r="M35" i="5"/>
  <c r="AR24" i="11"/>
  <c r="M95" i="11"/>
  <c r="AS71" i="11"/>
  <c r="AI73" i="11"/>
  <c r="Y75" i="11"/>
  <c r="V24" i="11"/>
  <c r="AQ74" i="11"/>
  <c r="W78" i="11"/>
  <c r="AF24" i="11"/>
  <c r="X24" i="11"/>
  <c r="L83" i="11"/>
  <c r="AQ35" i="5"/>
  <c r="AH24" i="11"/>
  <c r="AQ87" i="11"/>
  <c r="W114" i="11"/>
  <c r="AS124" i="11"/>
  <c r="AG127" i="11"/>
  <c r="Y121" i="11"/>
  <c r="W122" i="11"/>
  <c r="W123" i="11"/>
  <c r="AV124" i="11"/>
  <c r="AS127" i="11"/>
  <c r="W117" i="11"/>
  <c r="O126" i="11"/>
  <c r="Y125" i="11"/>
  <c r="AV120" i="11"/>
  <c r="W127" i="11"/>
  <c r="AV121" i="11"/>
  <c r="AI125" i="11"/>
  <c r="AG126" i="11"/>
  <c r="AS136" i="11"/>
  <c r="AR135" i="11"/>
  <c r="AS135" i="11" s="1"/>
  <c r="AI138" i="11"/>
  <c r="AT136" i="11"/>
  <c r="L135" i="11"/>
  <c r="M135" i="11" s="1"/>
  <c r="AS137" i="11"/>
  <c r="Y133" i="11"/>
  <c r="AT137" i="11"/>
  <c r="AW137" i="11" s="1"/>
  <c r="AG129" i="11"/>
  <c r="AI132" i="11"/>
  <c r="Y136" i="11"/>
  <c r="V135" i="11"/>
  <c r="W135" i="11" s="1"/>
  <c r="AS132" i="11"/>
  <c r="M132" i="11"/>
  <c r="AI135" i="11"/>
  <c r="AS145" i="11"/>
  <c r="AT133" i="11"/>
  <c r="AQ135" i="11"/>
  <c r="O118" i="10"/>
  <c r="Y136" i="10"/>
  <c r="X135" i="10"/>
  <c r="AS138" i="10"/>
  <c r="AG144" i="10"/>
  <c r="W118" i="10"/>
  <c r="AT120" i="10"/>
  <c r="AX120" i="10" s="1"/>
  <c r="AG123" i="10"/>
  <c r="W125" i="10"/>
  <c r="AG136" i="10"/>
  <c r="AF135" i="10"/>
  <c r="AV138" i="10"/>
  <c r="AW138" i="10" s="1"/>
  <c r="W146" i="10"/>
  <c r="AQ122" i="10"/>
  <c r="W126" i="10"/>
  <c r="AI136" i="10"/>
  <c r="AH135" i="10"/>
  <c r="Y137" i="10"/>
  <c r="AG118" i="10"/>
  <c r="Y119" i="10"/>
  <c r="W120" i="10"/>
  <c r="AT144" i="10"/>
  <c r="AU144" i="10" s="1"/>
  <c r="AG146" i="10"/>
  <c r="AI118" i="10"/>
  <c r="AG133" i="10"/>
  <c r="AQ136" i="10"/>
  <c r="AI137" i="10"/>
  <c r="AQ118" i="10"/>
  <c r="M123" i="10"/>
  <c r="AT136" i="10"/>
  <c r="AU136" i="10" s="1"/>
  <c r="L135" i="10"/>
  <c r="AS136" i="10"/>
  <c r="AR135" i="10"/>
  <c r="AS135" i="10" s="1"/>
  <c r="AQ146" i="10"/>
  <c r="AI120" i="10"/>
  <c r="AQ126" i="10"/>
  <c r="AS119" i="10"/>
  <c r="AQ120" i="10"/>
  <c r="W136" i="10"/>
  <c r="V135" i="10"/>
  <c r="Y144" i="10"/>
  <c r="O114" i="10"/>
  <c r="AG25" i="10"/>
  <c r="AS91" i="10"/>
  <c r="AF24" i="10"/>
  <c r="AS58" i="10"/>
  <c r="Y62" i="10"/>
  <c r="AI68" i="10"/>
  <c r="M91" i="10"/>
  <c r="AS101" i="10"/>
  <c r="O91" i="10"/>
  <c r="O100" i="10"/>
  <c r="AP24" i="10"/>
  <c r="AI39" i="10"/>
  <c r="Y64" i="10"/>
  <c r="AX97" i="10"/>
  <c r="Y66" i="10"/>
  <c r="W75" i="10"/>
  <c r="AI96" i="10"/>
  <c r="AI91" i="10"/>
  <c r="AI100" i="10"/>
  <c r="Z96" i="5"/>
  <c r="Z96" i="9" s="1"/>
  <c r="Z106" i="5"/>
  <c r="Z106" i="9" s="1"/>
  <c r="H108" i="5"/>
  <c r="H108" i="9" s="1"/>
  <c r="V24" i="10"/>
  <c r="N24" i="10"/>
  <c r="AS90" i="10"/>
  <c r="X135" i="8"/>
  <c r="AQ145" i="8"/>
  <c r="AU145" i="8"/>
  <c r="AS145" i="8"/>
  <c r="Y144" i="8"/>
  <c r="V143" i="8"/>
  <c r="Y143" i="8" s="1"/>
  <c r="W145" i="8"/>
  <c r="O143" i="8"/>
  <c r="AI144" i="8"/>
  <c r="Y145" i="8"/>
  <c r="AS138" i="8"/>
  <c r="AQ144" i="8"/>
  <c r="M55" i="8"/>
  <c r="Y60" i="8"/>
  <c r="M79" i="8"/>
  <c r="Y94" i="8"/>
  <c r="M42" i="8"/>
  <c r="M48" i="8"/>
  <c r="AS91" i="8"/>
  <c r="AQ25" i="8"/>
  <c r="W33" i="8"/>
  <c r="AG39" i="8"/>
  <c r="W79" i="8"/>
  <c r="AS92" i="8"/>
  <c r="AH24" i="8"/>
  <c r="AG28" i="8"/>
  <c r="AI77" i="8"/>
  <c r="AS85" i="8"/>
  <c r="AG106" i="8"/>
  <c r="Y107" i="8"/>
  <c r="AS110" i="8"/>
  <c r="AI115" i="8"/>
  <c r="E24" i="8"/>
  <c r="AG79" i="8"/>
  <c r="AQ105" i="8"/>
  <c r="Y118" i="8"/>
  <c r="V129" i="8"/>
  <c r="W129" i="8" s="1"/>
  <c r="O25" i="8"/>
  <c r="AG42" i="8"/>
  <c r="AG48" i="8"/>
  <c r="O85" i="8"/>
  <c r="AS87" i="8"/>
  <c r="AQ88" i="8"/>
  <c r="Y91" i="8"/>
  <c r="W92" i="8"/>
  <c r="AG115" i="8"/>
  <c r="Y50" i="8"/>
  <c r="M53" i="8"/>
  <c r="AS78" i="8"/>
  <c r="AQ79" i="8"/>
  <c r="M105" i="8"/>
  <c r="AG127" i="8"/>
  <c r="N24" i="8"/>
  <c r="AF143" i="7"/>
  <c r="AI143" i="7" s="1"/>
  <c r="W146" i="7"/>
  <c r="AR143" i="7"/>
  <c r="AG146" i="7"/>
  <c r="W144" i="7"/>
  <c r="O145" i="7"/>
  <c r="AQ146" i="7"/>
  <c r="AU146" i="7"/>
  <c r="Q135" i="9"/>
  <c r="AJ135" i="9"/>
  <c r="AH34" i="9"/>
  <c r="AH38" i="9"/>
  <c r="AH42" i="9"/>
  <c r="AH46" i="9"/>
  <c r="AK135" i="9"/>
  <c r="AQ136" i="6"/>
  <c r="E135" i="6"/>
  <c r="AQ135" i="6" s="1"/>
  <c r="AW136" i="6"/>
  <c r="AT135" i="6"/>
  <c r="AN135" i="9"/>
  <c r="N135" i="5"/>
  <c r="L135" i="5"/>
  <c r="AV146" i="3"/>
  <c r="AQ128" i="4"/>
  <c r="AI138" i="4"/>
  <c r="AQ124" i="4"/>
  <c r="O115" i="4"/>
  <c r="AI127" i="4"/>
  <c r="AI133" i="4"/>
  <c r="O141" i="1"/>
  <c r="AH140" i="1"/>
  <c r="AR140" i="1"/>
  <c r="AS140" i="1" s="1"/>
  <c r="AG141" i="1"/>
  <c r="AQ141" i="1"/>
  <c r="N140" i="1"/>
  <c r="AT141" i="1"/>
  <c r="AT140" i="1" s="1"/>
  <c r="AV141" i="1"/>
  <c r="X140" i="1"/>
  <c r="Y140" i="1" s="1"/>
  <c r="O144" i="1"/>
  <c r="N143" i="1"/>
  <c r="AT146" i="1"/>
  <c r="O145" i="1"/>
  <c r="Y146" i="1"/>
  <c r="AV144" i="1"/>
  <c r="O146" i="1"/>
  <c r="AV146" i="1"/>
  <c r="AQ145" i="1"/>
  <c r="W136" i="1"/>
  <c r="V135" i="1"/>
  <c r="AS132" i="1"/>
  <c r="AP131" i="1"/>
  <c r="M136" i="1"/>
  <c r="E135" i="1"/>
  <c r="AH131" i="1"/>
  <c r="AT136" i="1"/>
  <c r="L135" i="1"/>
  <c r="AR135" i="1"/>
  <c r="M137" i="1"/>
  <c r="X144" i="9"/>
  <c r="AE24" i="9"/>
  <c r="AH27" i="9"/>
  <c r="AH39" i="9"/>
  <c r="AH43" i="9"/>
  <c r="AK24" i="9"/>
  <c r="AP39" i="9"/>
  <c r="U143" i="9"/>
  <c r="AI26" i="14"/>
  <c r="AQ67" i="14"/>
  <c r="AS67" i="14"/>
  <c r="O73" i="14"/>
  <c r="AQ75" i="14"/>
  <c r="AH83" i="14"/>
  <c r="AI83" i="14" s="1"/>
  <c r="W105" i="14"/>
  <c r="O106" i="14"/>
  <c r="O114" i="14"/>
  <c r="AI117" i="14"/>
  <c r="O118" i="14"/>
  <c r="M122" i="14"/>
  <c r="AQ124" i="14"/>
  <c r="AI125" i="14"/>
  <c r="AG126" i="14"/>
  <c r="W128" i="14"/>
  <c r="AQ138" i="14"/>
  <c r="AG63" i="14"/>
  <c r="AG112" i="14"/>
  <c r="Y115" i="14"/>
  <c r="AQ125" i="14"/>
  <c r="AG127" i="14"/>
  <c r="E24" i="14"/>
  <c r="AQ24" i="14" s="1"/>
  <c r="AS26" i="14"/>
  <c r="E83" i="14"/>
  <c r="AG83" i="14" s="1"/>
  <c r="AR83" i="14"/>
  <c r="AS83" i="14" s="1"/>
  <c r="M109" i="14"/>
  <c r="AG115" i="14"/>
  <c r="M117" i="14"/>
  <c r="AI120" i="14"/>
  <c r="W122" i="14"/>
  <c r="M124" i="14"/>
  <c r="AQ126" i="14"/>
  <c r="AI127" i="14"/>
  <c r="AG128" i="14"/>
  <c r="AT133" i="14"/>
  <c r="AU133" i="14" s="1"/>
  <c r="AI134" i="14"/>
  <c r="AV137" i="14"/>
  <c r="AQ93" i="14"/>
  <c r="AS117" i="14"/>
  <c r="AQ127" i="14"/>
  <c r="AV133" i="14"/>
  <c r="AW133" i="14" s="1"/>
  <c r="AS134" i="14"/>
  <c r="Y137" i="14"/>
  <c r="AG74" i="14"/>
  <c r="AT117" i="14"/>
  <c r="W138" i="14"/>
  <c r="E47" i="14"/>
  <c r="AS48" i="14"/>
  <c r="AI50" i="14"/>
  <c r="AG51" i="14"/>
  <c r="M93" i="14"/>
  <c r="O111" i="14"/>
  <c r="M127" i="14"/>
  <c r="AI67" i="14"/>
  <c r="O71" i="14"/>
  <c r="Y77" i="14"/>
  <c r="X83" i="14"/>
  <c r="W85" i="14"/>
  <c r="AV102" i="14"/>
  <c r="W103" i="14"/>
  <c r="M105" i="14"/>
  <c r="AI108" i="14"/>
  <c r="AI116" i="14"/>
  <c r="AG119" i="14"/>
  <c r="AQ122" i="14"/>
  <c r="AI123" i="14"/>
  <c r="AG124" i="14"/>
  <c r="W126" i="14"/>
  <c r="M128" i="14"/>
  <c r="AI132" i="14"/>
  <c r="Y133" i="14"/>
  <c r="AV134" i="14"/>
  <c r="AI137" i="14"/>
  <c r="AG138" i="14"/>
  <c r="AW97" i="14"/>
  <c r="W93" i="14"/>
  <c r="AG117" i="14"/>
  <c r="W127" i="14"/>
  <c r="AS137" i="14"/>
  <c r="AV136" i="14"/>
  <c r="O145" i="14"/>
  <c r="M130" i="14"/>
  <c r="M132" i="14"/>
  <c r="O136" i="14"/>
  <c r="AT138" i="14"/>
  <c r="AU138" i="14" s="1"/>
  <c r="O146" i="14"/>
  <c r="M138" i="14"/>
  <c r="W130" i="14"/>
  <c r="O132" i="14"/>
  <c r="M133" i="14"/>
  <c r="AG133" i="14"/>
  <c r="AV138" i="14"/>
  <c r="AT144" i="14"/>
  <c r="AT134" i="14"/>
  <c r="AU134" i="14" s="1"/>
  <c r="AT137" i="14"/>
  <c r="O138" i="14"/>
  <c r="O134" i="14"/>
  <c r="O137" i="14"/>
  <c r="O144" i="14"/>
  <c r="M145" i="14"/>
  <c r="AP129" i="14"/>
  <c r="AQ129" i="14" s="1"/>
  <c r="W133" i="14"/>
  <c r="AQ133" i="14"/>
  <c r="Y96" i="13"/>
  <c r="O101" i="13"/>
  <c r="W108" i="13"/>
  <c r="O109" i="13"/>
  <c r="AS117" i="13"/>
  <c r="Y119" i="13"/>
  <c r="AQ125" i="13"/>
  <c r="AG127" i="13"/>
  <c r="X131" i="13"/>
  <c r="AS137" i="13"/>
  <c r="AI24" i="13"/>
  <c r="Y41" i="13"/>
  <c r="AI46" i="13"/>
  <c r="M84" i="13"/>
  <c r="L83" i="13"/>
  <c r="W90" i="13"/>
  <c r="W109" i="13"/>
  <c r="AG119" i="13"/>
  <c r="AQ126" i="13"/>
  <c r="AQ132" i="13"/>
  <c r="Y133" i="13"/>
  <c r="AQ138" i="13"/>
  <c r="Y27" i="5"/>
  <c r="E24" i="13"/>
  <c r="Y64" i="13"/>
  <c r="AG100" i="13"/>
  <c r="W102" i="13"/>
  <c r="L113" i="13"/>
  <c r="AQ127" i="13"/>
  <c r="M132" i="13"/>
  <c r="AS132" i="13"/>
  <c r="X47" i="5"/>
  <c r="N47" i="5"/>
  <c r="W50" i="13"/>
  <c r="AQ70" i="13"/>
  <c r="W84" i="13"/>
  <c r="V83" i="13"/>
  <c r="AG90" i="13"/>
  <c r="W92" i="13"/>
  <c r="AG109" i="13"/>
  <c r="AV115" i="13"/>
  <c r="AV118" i="13"/>
  <c r="M126" i="13"/>
  <c r="AQ128" i="13"/>
  <c r="AV132" i="13"/>
  <c r="AW132" i="13" s="1"/>
  <c r="AQ133" i="13"/>
  <c r="Y134" i="13"/>
  <c r="AS96" i="13"/>
  <c r="AG117" i="13"/>
  <c r="AT119" i="13"/>
  <c r="AQ122" i="13"/>
  <c r="W125" i="13"/>
  <c r="M127" i="13"/>
  <c r="W132" i="13"/>
  <c r="AT133" i="13"/>
  <c r="AU133" i="13" s="1"/>
  <c r="AI133" i="13"/>
  <c r="AW32" i="9"/>
  <c r="W26" i="13"/>
  <c r="V24" i="13"/>
  <c r="O24" i="13"/>
  <c r="AG84" i="13"/>
  <c r="AF83" i="13"/>
  <c r="AI123" i="13"/>
  <c r="W126" i="13"/>
  <c r="AI58" i="13"/>
  <c r="O116" i="13"/>
  <c r="AQ120" i="13"/>
  <c r="O122" i="13"/>
  <c r="AQ123" i="13"/>
  <c r="AG125" i="13"/>
  <c r="W127" i="13"/>
  <c r="AP131" i="13"/>
  <c r="AV133" i="13"/>
  <c r="AS133" i="13"/>
  <c r="Y138" i="13"/>
  <c r="Y87" i="13"/>
  <c r="AX134" i="13"/>
  <c r="AI137" i="13"/>
  <c r="AH131" i="13"/>
  <c r="O133" i="13"/>
  <c r="AV134" i="13"/>
  <c r="AW134" i="13" s="1"/>
  <c r="AV137" i="13"/>
  <c r="O144" i="13"/>
  <c r="O134" i="13"/>
  <c r="O137" i="13"/>
  <c r="O145" i="13"/>
  <c r="AQ129" i="13"/>
  <c r="AT136" i="13"/>
  <c r="AI136" i="13"/>
  <c r="AR143" i="13"/>
  <c r="AS143" i="13" s="1"/>
  <c r="O146" i="13"/>
  <c r="AV136" i="13"/>
  <c r="AV135" i="13" s="1"/>
  <c r="AG128" i="13"/>
  <c r="M130" i="13"/>
  <c r="AT132" i="13"/>
  <c r="AX132" i="13" s="1"/>
  <c r="O136" i="13"/>
  <c r="AT138" i="13"/>
  <c r="AU138" i="13" s="1"/>
  <c r="M138" i="13"/>
  <c r="AX145" i="13"/>
  <c r="O132" i="13"/>
  <c r="AU134" i="13"/>
  <c r="O138" i="13"/>
  <c r="AX146" i="13"/>
  <c r="O84" i="12"/>
  <c r="N83" i="12"/>
  <c r="M26" i="12"/>
  <c r="E24" i="12"/>
  <c r="AQ24" i="12" s="1"/>
  <c r="O59" i="12"/>
  <c r="Y66" i="12"/>
  <c r="V83" i="12"/>
  <c r="AS86" i="12"/>
  <c r="AV100" i="12"/>
  <c r="Y105" i="12"/>
  <c r="AI110" i="12"/>
  <c r="Y111" i="12"/>
  <c r="O115" i="12"/>
  <c r="AT115" i="12"/>
  <c r="AU115" i="12" s="1"/>
  <c r="M117" i="12"/>
  <c r="AV119" i="12"/>
  <c r="Y120" i="12"/>
  <c r="Y121" i="12"/>
  <c r="M123" i="12"/>
  <c r="AG124" i="12"/>
  <c r="AS126" i="12"/>
  <c r="AQ127" i="12"/>
  <c r="AT133" i="12"/>
  <c r="AS133" i="12"/>
  <c r="AQ136" i="12"/>
  <c r="AT63" i="5"/>
  <c r="AX63" i="5" s="1"/>
  <c r="Y79" i="5"/>
  <c r="Y97" i="5"/>
  <c r="O26" i="12"/>
  <c r="L24" i="12"/>
  <c r="AR24" i="12"/>
  <c r="AS24" i="12" s="1"/>
  <c r="AI80" i="12"/>
  <c r="X83" i="12"/>
  <c r="AT86" i="12"/>
  <c r="AX86" i="12" s="1"/>
  <c r="AG116" i="12"/>
  <c r="AT118" i="12"/>
  <c r="AU118" i="12" s="1"/>
  <c r="AI118" i="12"/>
  <c r="AS123" i="12"/>
  <c r="AI134" i="12"/>
  <c r="AX28" i="5"/>
  <c r="O68" i="5"/>
  <c r="Y63" i="5"/>
  <c r="M130" i="5"/>
  <c r="AV27" i="5"/>
  <c r="Y67" i="12"/>
  <c r="W68" i="12"/>
  <c r="AF83" i="12"/>
  <c r="AV86" i="12"/>
  <c r="O102" i="12"/>
  <c r="AG106" i="12"/>
  <c r="AT116" i="12"/>
  <c r="AU116" i="12" s="1"/>
  <c r="AI116" i="12"/>
  <c r="O117" i="12"/>
  <c r="M118" i="12"/>
  <c r="M120" i="12"/>
  <c r="AI121" i="12"/>
  <c r="M127" i="12"/>
  <c r="AT134" i="12"/>
  <c r="AX134" i="12" s="1"/>
  <c r="AT136" i="12"/>
  <c r="AT53" i="5"/>
  <c r="AU53" i="5" s="1"/>
  <c r="V24" i="12"/>
  <c r="W24" i="12" s="1"/>
  <c r="N24" i="12"/>
  <c r="AI84" i="12"/>
  <c r="AH83" i="12"/>
  <c r="AT94" i="12"/>
  <c r="AU94" i="12" s="1"/>
  <c r="AS95" i="12"/>
  <c r="Y108" i="12"/>
  <c r="AQ111" i="12"/>
  <c r="AF113" i="12"/>
  <c r="M116" i="12"/>
  <c r="O118" i="12"/>
  <c r="AQ121" i="12"/>
  <c r="W126" i="12"/>
  <c r="M128" i="12"/>
  <c r="AI132" i="12"/>
  <c r="AS134" i="12"/>
  <c r="AI138" i="12"/>
  <c r="Y51" i="5"/>
  <c r="AW29" i="12"/>
  <c r="AQ58" i="12"/>
  <c r="AP83" i="12"/>
  <c r="AQ90" i="12"/>
  <c r="AT104" i="12"/>
  <c r="AQ116" i="12"/>
  <c r="W117" i="12"/>
  <c r="AP131" i="12"/>
  <c r="AT49" i="5"/>
  <c r="AX49" i="5" s="1"/>
  <c r="AI24" i="12"/>
  <c r="Z112" i="5"/>
  <c r="Z112" i="9" s="1"/>
  <c r="AV68" i="5"/>
  <c r="AF24" i="12"/>
  <c r="X24" i="12"/>
  <c r="E83" i="12"/>
  <c r="AR83" i="12"/>
  <c r="AS90" i="12"/>
  <c r="AI92" i="12"/>
  <c r="AV95" i="12"/>
  <c r="AQ100" i="12"/>
  <c r="AI108" i="12"/>
  <c r="AI109" i="12"/>
  <c r="M111" i="12"/>
  <c r="AX112" i="12"/>
  <c r="AS116" i="12"/>
  <c r="AQ122" i="12"/>
  <c r="AI125" i="12"/>
  <c r="AG126" i="12"/>
  <c r="Y127" i="12"/>
  <c r="Y136" i="12"/>
  <c r="AS138" i="12"/>
  <c r="AT145" i="5"/>
  <c r="AS67" i="12"/>
  <c r="L83" i="12"/>
  <c r="AX117" i="12"/>
  <c r="AS132" i="12"/>
  <c r="AV138" i="12"/>
  <c r="AQ74" i="5"/>
  <c r="AQ28" i="5"/>
  <c r="AX29" i="12"/>
  <c r="AH131" i="12"/>
  <c r="W130" i="12"/>
  <c r="AU133" i="12"/>
  <c r="M136" i="12"/>
  <c r="AG136" i="12"/>
  <c r="AT137" i="12"/>
  <c r="AU137" i="12" s="1"/>
  <c r="AI137" i="12"/>
  <c r="O138" i="12"/>
  <c r="AR143" i="12"/>
  <c r="AS143" i="12" s="1"/>
  <c r="W128" i="12"/>
  <c r="AV133" i="12"/>
  <c r="AW133" i="12" s="1"/>
  <c r="AV136" i="12"/>
  <c r="AV137" i="12"/>
  <c r="AS144" i="12"/>
  <c r="AT132" i="12"/>
  <c r="AW132" i="12" s="1"/>
  <c r="O133" i="12"/>
  <c r="O136" i="12"/>
  <c r="O137" i="12"/>
  <c r="AT144" i="12"/>
  <c r="E113" i="5"/>
  <c r="O132" i="12"/>
  <c r="AV144" i="12"/>
  <c r="AT145" i="12"/>
  <c r="AX145" i="12" s="1"/>
  <c r="O144" i="12"/>
  <c r="M145" i="12"/>
  <c r="AT146" i="12"/>
  <c r="AU146" i="12" s="1"/>
  <c r="AQ128" i="5"/>
  <c r="AS128" i="12"/>
  <c r="M129" i="12"/>
  <c r="AV134" i="12"/>
  <c r="AS136" i="12"/>
  <c r="AT138" i="12"/>
  <c r="AU138" i="12" s="1"/>
  <c r="AV146" i="12"/>
  <c r="W28" i="11"/>
  <c r="W100" i="11"/>
  <c r="W108" i="11"/>
  <c r="AG118" i="11"/>
  <c r="W120" i="11"/>
  <c r="AQ122" i="11"/>
  <c r="L129" i="11"/>
  <c r="M129" i="11" s="1"/>
  <c r="AI134" i="11"/>
  <c r="Y137" i="11"/>
  <c r="M83" i="11"/>
  <c r="M103" i="11"/>
  <c r="W109" i="11"/>
  <c r="M127" i="11"/>
  <c r="AR131" i="11"/>
  <c r="Y56" i="11"/>
  <c r="AQ95" i="11"/>
  <c r="AS123" i="11"/>
  <c r="AG125" i="11"/>
  <c r="W126" i="11"/>
  <c r="O127" i="11"/>
  <c r="M128" i="11"/>
  <c r="L131" i="11"/>
  <c r="O131" i="11" s="1"/>
  <c r="AG137" i="11"/>
  <c r="AX29" i="11"/>
  <c r="E24" i="11"/>
  <c r="W103" i="11"/>
  <c r="AV128" i="11"/>
  <c r="O133" i="11"/>
  <c r="AT134" i="11"/>
  <c r="AU134" i="11" s="1"/>
  <c r="Y48" i="5"/>
  <c r="AQ100" i="11"/>
  <c r="AQ108" i="11"/>
  <c r="M118" i="11"/>
  <c r="O123" i="11"/>
  <c r="M124" i="11"/>
  <c r="AQ125" i="11"/>
  <c r="AG132" i="11"/>
  <c r="O77" i="11"/>
  <c r="M78" i="11"/>
  <c r="AQ90" i="11"/>
  <c r="M119" i="11"/>
  <c r="AS120" i="11"/>
  <c r="AI121" i="11"/>
  <c r="Y122" i="11"/>
  <c r="N24" i="11"/>
  <c r="O24" i="11" s="1"/>
  <c r="W87" i="11"/>
  <c r="M100" i="11"/>
  <c r="M108" i="11"/>
  <c r="W118" i="11"/>
  <c r="AQ121" i="11"/>
  <c r="AG122" i="11"/>
  <c r="W124" i="11"/>
  <c r="M125" i="11"/>
  <c r="AQ126" i="11"/>
  <c r="AS138" i="11"/>
  <c r="O79" i="11"/>
  <c r="M80" i="11"/>
  <c r="AS82" i="11"/>
  <c r="AG123" i="11"/>
  <c r="AX97" i="11"/>
  <c r="AQ129" i="11"/>
  <c r="W132" i="11"/>
  <c r="AS134" i="11"/>
  <c r="M137" i="11"/>
  <c r="W144" i="11"/>
  <c r="AI137" i="11"/>
  <c r="AS128" i="11"/>
  <c r="M130" i="11"/>
  <c r="O137" i="11"/>
  <c r="AG138" i="11"/>
  <c r="AT146" i="11"/>
  <c r="AU146" i="11" s="1"/>
  <c r="Y134" i="11"/>
  <c r="AG144" i="11"/>
  <c r="W130" i="11"/>
  <c r="AT132" i="11"/>
  <c r="AW132" i="11" s="1"/>
  <c r="AQ138" i="11"/>
  <c r="Y145" i="11"/>
  <c r="W128" i="11"/>
  <c r="Y146" i="11"/>
  <c r="AI145" i="11"/>
  <c r="W138" i="11"/>
  <c r="AI34" i="10"/>
  <c r="AI57" i="10"/>
  <c r="AQ72" i="10"/>
  <c r="O76" i="10"/>
  <c r="X83" i="10"/>
  <c r="Y83" i="10" s="1"/>
  <c r="W91" i="10"/>
  <c r="AI94" i="10"/>
  <c r="AS96" i="10"/>
  <c r="AQ105" i="10"/>
  <c r="AS105" i="10"/>
  <c r="AG115" i="10"/>
  <c r="M117" i="10"/>
  <c r="AV117" i="10"/>
  <c r="AG119" i="10"/>
  <c r="AG124" i="10"/>
  <c r="M127" i="10"/>
  <c r="AS132" i="10"/>
  <c r="W138" i="10"/>
  <c r="AV62" i="10"/>
  <c r="AF83" i="10"/>
  <c r="Y85" i="10"/>
  <c r="O87" i="10"/>
  <c r="AS89" i="10"/>
  <c r="Y91" i="10"/>
  <c r="AT92" i="10"/>
  <c r="AU92" i="10" s="1"/>
  <c r="AS93" i="10"/>
  <c r="AS100" i="10"/>
  <c r="O104" i="10"/>
  <c r="Y108" i="10"/>
  <c r="AI115" i="10"/>
  <c r="Y116" i="10"/>
  <c r="O117" i="10"/>
  <c r="AS118" i="10"/>
  <c r="AI119" i="10"/>
  <c r="Y120" i="10"/>
  <c r="M121" i="10"/>
  <c r="AQ123" i="10"/>
  <c r="AG125" i="10"/>
  <c r="M128" i="10"/>
  <c r="V131" i="10"/>
  <c r="AS133" i="10"/>
  <c r="AG42" i="10"/>
  <c r="O55" i="10"/>
  <c r="AI84" i="10"/>
  <c r="AH83" i="10"/>
  <c r="Y87" i="10"/>
  <c r="AV105" i="10"/>
  <c r="AI108" i="10"/>
  <c r="AQ115" i="10"/>
  <c r="W117" i="10"/>
  <c r="AV118" i="10"/>
  <c r="AQ119" i="10"/>
  <c r="AQ124" i="10"/>
  <c r="W127" i="10"/>
  <c r="H103" i="5"/>
  <c r="H103" i="9" s="1"/>
  <c r="L103" i="9" s="1"/>
  <c r="H111" i="5"/>
  <c r="H111" i="9" s="1"/>
  <c r="AW97" i="10"/>
  <c r="Y27" i="10"/>
  <c r="X24" i="10"/>
  <c r="AV106" i="10"/>
  <c r="AV111" i="10"/>
  <c r="AQ125" i="10"/>
  <c r="AV133" i="10"/>
  <c r="AV131" i="10" s="1"/>
  <c r="AS137" i="10"/>
  <c r="AG138" i="10"/>
  <c r="Z91" i="5"/>
  <c r="Z91" i="9" s="1"/>
  <c r="H93" i="5"/>
  <c r="H93" i="9" s="1"/>
  <c r="O34" i="10"/>
  <c r="AQ59" i="10"/>
  <c r="E83" i="10"/>
  <c r="AS84" i="10"/>
  <c r="AR83" i="10"/>
  <c r="AI86" i="10"/>
  <c r="AG87" i="10"/>
  <c r="Y96" i="10"/>
  <c r="O101" i="10"/>
  <c r="AI109" i="10"/>
  <c r="M115" i="10"/>
  <c r="AV115" i="10"/>
  <c r="AG117" i="10"/>
  <c r="M119" i="10"/>
  <c r="AV119" i="10"/>
  <c r="M124" i="10"/>
  <c r="AG127" i="10"/>
  <c r="AV134" i="10"/>
  <c r="AS134" i="10"/>
  <c r="Z105" i="5"/>
  <c r="Z105" i="9" s="1"/>
  <c r="Z84" i="5"/>
  <c r="Z84" i="9" s="1"/>
  <c r="H94" i="5"/>
  <c r="H94" i="9" s="1"/>
  <c r="AI27" i="10"/>
  <c r="AH24" i="10"/>
  <c r="AI24" i="10" s="1"/>
  <c r="M51" i="10"/>
  <c r="Y72" i="10"/>
  <c r="AI78" i="10"/>
  <c r="L83" i="10"/>
  <c r="AS85" i="10"/>
  <c r="AI87" i="10"/>
  <c r="W90" i="10"/>
  <c r="Y93" i="10"/>
  <c r="Y101" i="10"/>
  <c r="AS102" i="10"/>
  <c r="AI104" i="10"/>
  <c r="AQ108" i="10"/>
  <c r="O115" i="10"/>
  <c r="AS116" i="10"/>
  <c r="AI117" i="10"/>
  <c r="Y118" i="10"/>
  <c r="O119" i="10"/>
  <c r="AG121" i="10"/>
  <c r="W123" i="10"/>
  <c r="M125" i="10"/>
  <c r="AS126" i="10"/>
  <c r="AG128" i="10"/>
  <c r="AH131" i="10"/>
  <c r="AI131" i="10" s="1"/>
  <c r="Y133" i="10"/>
  <c r="O134" i="10"/>
  <c r="AQ138" i="10"/>
  <c r="Z87" i="5"/>
  <c r="Z87" i="9" s="1"/>
  <c r="H89" i="5"/>
  <c r="H89" i="9" s="1"/>
  <c r="L89" i="9" s="1"/>
  <c r="E24" i="10"/>
  <c r="AG24" i="10" s="1"/>
  <c r="AS27" i="10"/>
  <c r="Y42" i="10"/>
  <c r="O44" i="10"/>
  <c r="O84" i="10"/>
  <c r="N83" i="10"/>
  <c r="AQ91" i="10"/>
  <c r="W115" i="10"/>
  <c r="AV116" i="10"/>
  <c r="AQ117" i="10"/>
  <c r="W119" i="10"/>
  <c r="AS120" i="10"/>
  <c r="W124" i="10"/>
  <c r="AQ127" i="10"/>
  <c r="AS24" i="10"/>
  <c r="AS104" i="10"/>
  <c r="AI128" i="10"/>
  <c r="AP129" i="10"/>
  <c r="AQ129" i="10" s="1"/>
  <c r="AT132" i="10"/>
  <c r="AU132" i="10" s="1"/>
  <c r="AI132" i="10"/>
  <c r="O133" i="10"/>
  <c r="AV132" i="10"/>
  <c r="AU138" i="10"/>
  <c r="AT146" i="10"/>
  <c r="AU146" i="10" s="1"/>
  <c r="AS128" i="10"/>
  <c r="O132" i="10"/>
  <c r="M138" i="10"/>
  <c r="M146" i="10"/>
  <c r="M136" i="10"/>
  <c r="AT137" i="10"/>
  <c r="AU137" i="10" s="1"/>
  <c r="O138" i="10"/>
  <c r="M144" i="10"/>
  <c r="AT145" i="10"/>
  <c r="O146" i="10"/>
  <c r="AV136" i="10"/>
  <c r="AV137" i="10"/>
  <c r="AW137" i="10" s="1"/>
  <c r="AV145" i="10"/>
  <c r="Y128" i="10"/>
  <c r="M133" i="10"/>
  <c r="AT134" i="10"/>
  <c r="AU134" i="10" s="1"/>
  <c r="O136" i="10"/>
  <c r="O137" i="10"/>
  <c r="O144" i="10"/>
  <c r="O145" i="10"/>
  <c r="AG37" i="8"/>
  <c r="AG45" i="8"/>
  <c r="AQ48" i="8"/>
  <c r="AG50" i="8"/>
  <c r="W67" i="8"/>
  <c r="Y74" i="8"/>
  <c r="W75" i="8"/>
  <c r="AI79" i="8"/>
  <c r="Y80" i="8"/>
  <c r="O84" i="8"/>
  <c r="N83" i="8"/>
  <c r="AI87" i="8"/>
  <c r="M91" i="8"/>
  <c r="Y112" i="8"/>
  <c r="O116" i="8"/>
  <c r="AI117" i="8"/>
  <c r="W125" i="8"/>
  <c r="M127" i="8"/>
  <c r="AV133" i="8"/>
  <c r="AW133" i="8" s="1"/>
  <c r="W138" i="8"/>
  <c r="AG26" i="8"/>
  <c r="AF24" i="8"/>
  <c r="Y27" i="8"/>
  <c r="X24" i="8"/>
  <c r="W40" i="8"/>
  <c r="AG105" i="8"/>
  <c r="AT117" i="8"/>
  <c r="AU117" i="8" s="1"/>
  <c r="AQ117" i="8"/>
  <c r="AV120" i="8"/>
  <c r="AG124" i="8"/>
  <c r="AV132" i="8"/>
  <c r="AV131" i="8" s="1"/>
  <c r="O133" i="8"/>
  <c r="AI134" i="8"/>
  <c r="AQ37" i="8"/>
  <c r="W41" i="8"/>
  <c r="AQ45" i="8"/>
  <c r="AQ50" i="8"/>
  <c r="Y53" i="8"/>
  <c r="AQ58" i="8"/>
  <c r="W61" i="8"/>
  <c r="AS64" i="8"/>
  <c r="AG67" i="8"/>
  <c r="Y68" i="8"/>
  <c r="W69" i="8"/>
  <c r="AS72" i="8"/>
  <c r="AG75" i="8"/>
  <c r="Y76" i="8"/>
  <c r="O78" i="8"/>
  <c r="AI80" i="8"/>
  <c r="Y84" i="8"/>
  <c r="X83" i="8"/>
  <c r="Y83" i="8" s="1"/>
  <c r="Y90" i="8"/>
  <c r="W91" i="8"/>
  <c r="AI95" i="8"/>
  <c r="Y100" i="8"/>
  <c r="AI105" i="8"/>
  <c r="Y115" i="8"/>
  <c r="M117" i="8"/>
  <c r="O120" i="8"/>
  <c r="AQ123" i="8"/>
  <c r="AG125" i="8"/>
  <c r="W127" i="8"/>
  <c r="O132" i="8"/>
  <c r="AS134" i="8"/>
  <c r="AI137" i="8"/>
  <c r="AG138" i="8"/>
  <c r="AQ26" i="8"/>
  <c r="AP24" i="8"/>
  <c r="AS79" i="8"/>
  <c r="AV109" i="8"/>
  <c r="AS136" i="8"/>
  <c r="AG33" i="8"/>
  <c r="M37" i="8"/>
  <c r="AQ39" i="8"/>
  <c r="AG41" i="8"/>
  <c r="M45" i="8"/>
  <c r="W48" i="8"/>
  <c r="N47" i="8"/>
  <c r="M50" i="8"/>
  <c r="AS51" i="8"/>
  <c r="AQ52" i="8"/>
  <c r="Y55" i="8"/>
  <c r="W56" i="8"/>
  <c r="AG61" i="8"/>
  <c r="AG74" i="8"/>
  <c r="AS74" i="8"/>
  <c r="AV79" i="8"/>
  <c r="AI84" i="8"/>
  <c r="AH83" i="8"/>
  <c r="AI83" i="8" s="1"/>
  <c r="AV87" i="8"/>
  <c r="AG91" i="8"/>
  <c r="Y92" i="8"/>
  <c r="O93" i="8"/>
  <c r="AI106" i="8"/>
  <c r="AG111" i="8"/>
  <c r="AQ138" i="8"/>
  <c r="M26" i="8"/>
  <c r="L24" i="8"/>
  <c r="AS27" i="8"/>
  <c r="AR24" i="8"/>
  <c r="AQ28" i="8"/>
  <c r="AS105" i="8"/>
  <c r="AQ115" i="8"/>
  <c r="AI116" i="8"/>
  <c r="AQ119" i="8"/>
  <c r="AV134" i="8"/>
  <c r="O135" i="8"/>
  <c r="AS53" i="8"/>
  <c r="Y57" i="8"/>
  <c r="AS60" i="8"/>
  <c r="O66" i="8"/>
  <c r="M67" i="8"/>
  <c r="AS68" i="8"/>
  <c r="AI70" i="8"/>
  <c r="AU75" i="8"/>
  <c r="AS77" i="8"/>
  <c r="E83" i="8"/>
  <c r="AR83" i="8"/>
  <c r="AS83" i="8" s="1"/>
  <c r="AQ91" i="8"/>
  <c r="AS100" i="8"/>
  <c r="AI108" i="8"/>
  <c r="AT115" i="8"/>
  <c r="AU115" i="8" s="1"/>
  <c r="W123" i="8"/>
  <c r="M125" i="8"/>
  <c r="AQ127" i="8"/>
  <c r="AG132" i="8"/>
  <c r="AX133" i="8"/>
  <c r="Y134" i="8"/>
  <c r="AV137" i="8"/>
  <c r="W26" i="8"/>
  <c r="V24" i="8"/>
  <c r="AS54" i="8"/>
  <c r="AT84" i="8"/>
  <c r="AU84" i="8" s="1"/>
  <c r="L83" i="8"/>
  <c r="W105" i="8"/>
  <c r="AT106" i="8"/>
  <c r="AU106" i="8" s="1"/>
  <c r="W111" i="8"/>
  <c r="AI90" i="7"/>
  <c r="Y122" i="7"/>
  <c r="AF24" i="7"/>
  <c r="AG24" i="7" s="1"/>
  <c r="W39" i="7"/>
  <c r="AI82" i="7"/>
  <c r="AS108" i="7"/>
  <c r="AI121" i="7"/>
  <c r="AT126" i="7"/>
  <c r="AU126" i="7" s="1"/>
  <c r="AX138" i="7"/>
  <c r="AG75" i="7"/>
  <c r="AV78" i="7"/>
  <c r="AP24" i="7"/>
  <c r="M35" i="7"/>
  <c r="AI38" i="7"/>
  <c r="AG39" i="7"/>
  <c r="O42" i="7"/>
  <c r="M43" i="7"/>
  <c r="AI46" i="7"/>
  <c r="Y87" i="7"/>
  <c r="Y106" i="7"/>
  <c r="AG110" i="7"/>
  <c r="M136" i="7"/>
  <c r="W138" i="7"/>
  <c r="AV120" i="7"/>
  <c r="AI137" i="7"/>
  <c r="L24" i="7"/>
  <c r="AS75" i="7"/>
  <c r="Y79" i="7"/>
  <c r="AT103" i="7"/>
  <c r="AU103" i="7" s="1"/>
  <c r="AI117" i="7"/>
  <c r="Y119" i="7"/>
  <c r="AI125" i="7"/>
  <c r="Y127" i="7"/>
  <c r="O136" i="7"/>
  <c r="W136" i="7"/>
  <c r="V24" i="7"/>
  <c r="Y24" i="7" s="1"/>
  <c r="AG35" i="7"/>
  <c r="O38" i="7"/>
  <c r="M39" i="7"/>
  <c r="AI42" i="7"/>
  <c r="AG43" i="7"/>
  <c r="AV58" i="7"/>
  <c r="Y74" i="7"/>
  <c r="O75" i="7"/>
  <c r="AQ77" i="7"/>
  <c r="Y91" i="7"/>
  <c r="AT94" i="7"/>
  <c r="AU94" i="7" s="1"/>
  <c r="M106" i="7"/>
  <c r="AS117" i="7"/>
  <c r="AS125" i="7"/>
  <c r="AI127" i="7"/>
  <c r="O113" i="6"/>
  <c r="AE143" i="9"/>
  <c r="AP28" i="9"/>
  <c r="AW80" i="6"/>
  <c r="AI24" i="6"/>
  <c r="AS24" i="6"/>
  <c r="M146" i="6"/>
  <c r="AX97" i="6"/>
  <c r="AW45" i="6"/>
  <c r="AW87" i="6"/>
  <c r="AW62" i="6"/>
  <c r="Y47" i="6"/>
  <c r="AW59" i="6"/>
  <c r="AQ146" i="6"/>
  <c r="AG146" i="6"/>
  <c r="AW146" i="6"/>
  <c r="AW106" i="6"/>
  <c r="P83" i="5"/>
  <c r="G24" i="9"/>
  <c r="F84" i="9"/>
  <c r="F83" i="5"/>
  <c r="I24" i="9"/>
  <c r="Q24" i="9"/>
  <c r="AM84" i="9"/>
  <c r="AM83" i="9" s="1"/>
  <c r="AM83" i="5"/>
  <c r="AM147" i="5" s="1"/>
  <c r="S24" i="9"/>
  <c r="AK83" i="5"/>
  <c r="AK147" i="5" s="1"/>
  <c r="K24" i="9"/>
  <c r="N91" i="9"/>
  <c r="N109" i="9"/>
  <c r="R24" i="9"/>
  <c r="AT25" i="5"/>
  <c r="AU25" i="5" s="1"/>
  <c r="AD84" i="9"/>
  <c r="AD83" i="9" s="1"/>
  <c r="AD83" i="5"/>
  <c r="AD147" i="5" s="1"/>
  <c r="T84" i="9"/>
  <c r="T83" i="9" s="1"/>
  <c r="T83" i="5"/>
  <c r="U24" i="9"/>
  <c r="N143" i="5"/>
  <c r="L24" i="5"/>
  <c r="J83" i="5"/>
  <c r="R83" i="5"/>
  <c r="C24" i="9"/>
  <c r="AX133" i="5"/>
  <c r="L24" i="3"/>
  <c r="M24" i="3" s="1"/>
  <c r="AI28" i="3"/>
  <c r="AS38" i="3"/>
  <c r="Y41" i="3"/>
  <c r="AT43" i="3"/>
  <c r="AS43" i="3"/>
  <c r="AT51" i="3"/>
  <c r="AU51" i="3" s="1"/>
  <c r="AT54" i="3"/>
  <c r="AU54" i="3" s="1"/>
  <c r="Y58" i="3"/>
  <c r="AQ60" i="3"/>
  <c r="AV62" i="3"/>
  <c r="AW62" i="3" s="1"/>
  <c r="AI65" i="3"/>
  <c r="Y66" i="3"/>
  <c r="AQ68" i="3"/>
  <c r="AS70" i="3"/>
  <c r="AT73" i="3"/>
  <c r="AI74" i="3"/>
  <c r="Y75" i="3"/>
  <c r="AI80" i="3"/>
  <c r="AV84" i="3"/>
  <c r="N83" i="3"/>
  <c r="O83" i="3" s="1"/>
  <c r="AI89" i="3"/>
  <c r="AI90" i="3"/>
  <c r="AQ104" i="3"/>
  <c r="AV106" i="3"/>
  <c r="AS107" i="3"/>
  <c r="AT110" i="3"/>
  <c r="AW110" i="3" s="1"/>
  <c r="Y112" i="3"/>
  <c r="AT117" i="3"/>
  <c r="AU117" i="3" s="1"/>
  <c r="O118" i="3"/>
  <c r="M119" i="3"/>
  <c r="AG119" i="3"/>
  <c r="Y123" i="3"/>
  <c r="M124" i="3"/>
  <c r="AQ124" i="3"/>
  <c r="AQ127" i="3"/>
  <c r="AS137" i="3"/>
  <c r="AR47" i="3"/>
  <c r="AT57" i="3"/>
  <c r="AU57" i="3" s="1"/>
  <c r="AT60" i="3"/>
  <c r="AU60" i="3" s="1"/>
  <c r="AT68" i="3"/>
  <c r="AU68" i="3" s="1"/>
  <c r="W83" i="3"/>
  <c r="AV87" i="3"/>
  <c r="AQ94" i="3"/>
  <c r="W100" i="3"/>
  <c r="AW117" i="3"/>
  <c r="M120" i="3"/>
  <c r="O122" i="3"/>
  <c r="W24" i="3"/>
  <c r="AX28" i="3"/>
  <c r="Y36" i="3"/>
  <c r="AV38" i="3"/>
  <c r="Y42" i="3"/>
  <c r="AI58" i="3"/>
  <c r="AS60" i="3"/>
  <c r="Y62" i="3"/>
  <c r="AV63" i="3"/>
  <c r="AS65" i="3"/>
  <c r="AI66" i="3"/>
  <c r="AS68" i="3"/>
  <c r="AT71" i="3"/>
  <c r="AU71" i="3" s="1"/>
  <c r="Y72" i="3"/>
  <c r="AS74" i="3"/>
  <c r="AI75" i="3"/>
  <c r="AV79" i="3"/>
  <c r="Y84" i="3"/>
  <c r="X83" i="3"/>
  <c r="Y83" i="3" s="1"/>
  <c r="AS95" i="3"/>
  <c r="AI96" i="3"/>
  <c r="AQ101" i="3"/>
  <c r="AI102" i="3"/>
  <c r="AV104" i="3"/>
  <c r="AI108" i="3"/>
  <c r="Y109" i="3"/>
  <c r="O111" i="3"/>
  <c r="AT116" i="3"/>
  <c r="O117" i="3"/>
  <c r="O119" i="3"/>
  <c r="AU121" i="3"/>
  <c r="O124" i="3"/>
  <c r="Y136" i="3"/>
  <c r="O27" i="3"/>
  <c r="N24" i="3"/>
  <c r="AT28" i="3"/>
  <c r="AT40" i="3"/>
  <c r="AU40" i="3" s="1"/>
  <c r="AS40" i="3"/>
  <c r="AS49" i="3"/>
  <c r="AI62" i="3"/>
  <c r="O77" i="3"/>
  <c r="Y79" i="3"/>
  <c r="AI84" i="3"/>
  <c r="AF83" i="3"/>
  <c r="AG83" i="3" s="1"/>
  <c r="AI91" i="3"/>
  <c r="Y94" i="3"/>
  <c r="AQ96" i="3"/>
  <c r="Y106" i="3"/>
  <c r="AV107" i="3"/>
  <c r="AQ112" i="3"/>
  <c r="AV116" i="3"/>
  <c r="AQ125" i="3"/>
  <c r="AG126" i="3"/>
  <c r="M128" i="3"/>
  <c r="Y26" i="3"/>
  <c r="AV55" i="3"/>
  <c r="AV74" i="3"/>
  <c r="AI83" i="3"/>
  <c r="Y93" i="3"/>
  <c r="AG100" i="3"/>
  <c r="AV101" i="3"/>
  <c r="AT105" i="3"/>
  <c r="AU105" i="3" s="1"/>
  <c r="AG106" i="3"/>
  <c r="AS108" i="3"/>
  <c r="AI109" i="3"/>
  <c r="Y111" i="3"/>
  <c r="AT112" i="3"/>
  <c r="AX112" i="3" s="1"/>
  <c r="AS112" i="3"/>
  <c r="O116" i="3"/>
  <c r="W119" i="3"/>
  <c r="AQ119" i="3"/>
  <c r="O121" i="3"/>
  <c r="AT123" i="3"/>
  <c r="AQ123" i="3"/>
  <c r="Y124" i="3"/>
  <c r="M125" i="3"/>
  <c r="W127" i="3"/>
  <c r="AI26" i="3"/>
  <c r="AF24" i="3"/>
  <c r="AG24" i="3" s="1"/>
  <c r="X24" i="3"/>
  <c r="Y24" i="3" s="1"/>
  <c r="W28" i="3"/>
  <c r="O33" i="3"/>
  <c r="AS36" i="3"/>
  <c r="AI38" i="3"/>
  <c r="Y48" i="3"/>
  <c r="V47" i="3"/>
  <c r="Y55" i="3"/>
  <c r="AQ56" i="3"/>
  <c r="AI56" i="3"/>
  <c r="AX59" i="3"/>
  <c r="AI59" i="3"/>
  <c r="AV61" i="3"/>
  <c r="Y64" i="3"/>
  <c r="AI67" i="3"/>
  <c r="AI76" i="3"/>
  <c r="AT78" i="3"/>
  <c r="AU78" i="3" s="1"/>
  <c r="AV80" i="3"/>
  <c r="AQ83" i="3"/>
  <c r="AT86" i="3"/>
  <c r="AW86" i="3" s="1"/>
  <c r="AV90" i="3"/>
  <c r="AV95" i="3"/>
  <c r="AQ102" i="3"/>
  <c r="O108" i="3"/>
  <c r="AI110" i="3"/>
  <c r="AT115" i="3"/>
  <c r="AU115" i="3" s="1"/>
  <c r="AT118" i="3"/>
  <c r="AW118" i="3" s="1"/>
  <c r="M123" i="3"/>
  <c r="AU125" i="3"/>
  <c r="AT76" i="3"/>
  <c r="Y89" i="3"/>
  <c r="AI92" i="3"/>
  <c r="M94" i="3"/>
  <c r="AT100" i="3"/>
  <c r="AW100" i="3" s="1"/>
  <c r="M102" i="3"/>
  <c r="AS102" i="3"/>
  <c r="W108" i="3"/>
  <c r="AS109" i="3"/>
  <c r="AV115" i="3"/>
  <c r="M118" i="3"/>
  <c r="AG118" i="3"/>
  <c r="AX122" i="3"/>
  <c r="W125" i="3"/>
  <c r="AS26" i="3"/>
  <c r="AP24" i="3"/>
  <c r="AQ24" i="3" s="1"/>
  <c r="Y33" i="3"/>
  <c r="AS37" i="3"/>
  <c r="AI44" i="3"/>
  <c r="Y45" i="3"/>
  <c r="AI48" i="3"/>
  <c r="Y49" i="3"/>
  <c r="AS56" i="3"/>
  <c r="AS59" i="3"/>
  <c r="AI64" i="3"/>
  <c r="AS67" i="3"/>
  <c r="AX73" i="3"/>
  <c r="AI73" i="3"/>
  <c r="AS76" i="3"/>
  <c r="Y80" i="3"/>
  <c r="M83" i="3"/>
  <c r="AS84" i="3"/>
  <c r="AI101" i="3"/>
  <c r="AT106" i="3"/>
  <c r="W112" i="3"/>
  <c r="AX120" i="3"/>
  <c r="W123" i="3"/>
  <c r="Y133" i="3"/>
  <c r="Y134" i="3"/>
  <c r="AS133" i="3"/>
  <c r="N131" i="3"/>
  <c r="AV134" i="3"/>
  <c r="AS44" i="4"/>
  <c r="O49" i="4"/>
  <c r="AS50" i="4"/>
  <c r="AI52" i="4"/>
  <c r="O64" i="4"/>
  <c r="AS66" i="4"/>
  <c r="O72" i="4"/>
  <c r="M73" i="4"/>
  <c r="AI76" i="4"/>
  <c r="AV80" i="4"/>
  <c r="AG111" i="4"/>
  <c r="AT121" i="4"/>
  <c r="AU121" i="4" s="1"/>
  <c r="W56" i="4"/>
  <c r="AV57" i="4"/>
  <c r="O58" i="4"/>
  <c r="AS59" i="4"/>
  <c r="AQ68" i="4"/>
  <c r="AT74" i="4"/>
  <c r="AX74" i="4" s="1"/>
  <c r="AQ75" i="4"/>
  <c r="Y79" i="4"/>
  <c r="AV121" i="4"/>
  <c r="AW121" i="4" s="1"/>
  <c r="L24" i="4"/>
  <c r="Y42" i="4"/>
  <c r="W49" i="4"/>
  <c r="AS52" i="4"/>
  <c r="AS61" i="4"/>
  <c r="W65" i="4"/>
  <c r="AG76" i="4"/>
  <c r="Y109" i="4"/>
  <c r="AQ116" i="4"/>
  <c r="AS124" i="4"/>
  <c r="AV37" i="4"/>
  <c r="AT52" i="4"/>
  <c r="AI55" i="4"/>
  <c r="AI63" i="4"/>
  <c r="AS70" i="4"/>
  <c r="Y74" i="4"/>
  <c r="O86" i="4"/>
  <c r="AG87" i="4"/>
  <c r="AI119" i="4"/>
  <c r="O123" i="4"/>
  <c r="V24" i="4"/>
  <c r="W24" i="4" s="1"/>
  <c r="AI43" i="4"/>
  <c r="AI48" i="4"/>
  <c r="AS62" i="4"/>
  <c r="AI110" i="4"/>
  <c r="AI57" i="4"/>
  <c r="AS63" i="4"/>
  <c r="AQ71" i="4"/>
  <c r="Y86" i="4"/>
  <c r="AF24" i="4"/>
  <c r="AG24" i="4" s="1"/>
  <c r="O28" i="4"/>
  <c r="AI44" i="4"/>
  <c r="M48" i="4"/>
  <c r="O55" i="4"/>
  <c r="AS57" i="4"/>
  <c r="AI59" i="4"/>
  <c r="O78" i="4"/>
  <c r="AT79" i="4"/>
  <c r="AX79" i="4" s="1"/>
  <c r="W109" i="4"/>
  <c r="Y116" i="4"/>
  <c r="O127" i="4"/>
  <c r="Y95" i="4"/>
  <c r="AQ103" i="4"/>
  <c r="W107" i="4"/>
  <c r="AT109" i="4"/>
  <c r="AX109" i="4" s="1"/>
  <c r="M120" i="4"/>
  <c r="AX29" i="4"/>
  <c r="AG128" i="4"/>
  <c r="AW97" i="4"/>
  <c r="W82" i="4"/>
  <c r="AI117" i="4"/>
  <c r="AV125" i="4"/>
  <c r="AI128" i="4"/>
  <c r="N101" i="9"/>
  <c r="AS87" i="4"/>
  <c r="AS117" i="4"/>
  <c r="AS121" i="4"/>
  <c r="AP131" i="4"/>
  <c r="AI134" i="4"/>
  <c r="AG82" i="4"/>
  <c r="AI90" i="4"/>
  <c r="Y125" i="4"/>
  <c r="AS128" i="4"/>
  <c r="AT88" i="4"/>
  <c r="AU88" i="4" s="1"/>
  <c r="AI91" i="4"/>
  <c r="AV116" i="4"/>
  <c r="AI124" i="4"/>
  <c r="AT128" i="4"/>
  <c r="AU128" i="4" s="1"/>
  <c r="AS134" i="4"/>
  <c r="U83" i="9"/>
  <c r="W116" i="4"/>
  <c r="AV117" i="4"/>
  <c r="AW117" i="4" s="1"/>
  <c r="AG120" i="4"/>
  <c r="AS123" i="4"/>
  <c r="AH86" i="9"/>
  <c r="AH94" i="9"/>
  <c r="AA143" i="9"/>
  <c r="AQ111" i="4"/>
  <c r="AI112" i="4"/>
  <c r="Y117" i="4"/>
  <c r="W128" i="4"/>
  <c r="AI136" i="4"/>
  <c r="AH89" i="9"/>
  <c r="AT82" i="4"/>
  <c r="AU82" i="4" s="1"/>
  <c r="AQ120" i="4"/>
  <c r="M124" i="4"/>
  <c r="W134" i="4"/>
  <c r="D83" i="9"/>
  <c r="AU127" i="1"/>
  <c r="AU53" i="1"/>
  <c r="M77" i="1"/>
  <c r="M87" i="1"/>
  <c r="M95" i="1"/>
  <c r="N47" i="1"/>
  <c r="O118" i="1"/>
  <c r="O137" i="1"/>
  <c r="Y136" i="1"/>
  <c r="AS118" i="1"/>
  <c r="AQ132" i="1"/>
  <c r="X145" i="9"/>
  <c r="AU120" i="1"/>
  <c r="AT26" i="1"/>
  <c r="L24" i="1"/>
  <c r="M54" i="1"/>
  <c r="M70" i="1"/>
  <c r="O102" i="1"/>
  <c r="O110" i="1"/>
  <c r="O123" i="1"/>
  <c r="O132" i="1"/>
  <c r="O138" i="1"/>
  <c r="N131" i="1"/>
  <c r="Y87" i="1"/>
  <c r="Y91" i="1"/>
  <c r="Y95" i="1"/>
  <c r="W119" i="1"/>
  <c r="W123" i="1"/>
  <c r="W127" i="1"/>
  <c r="AI28" i="1"/>
  <c r="AI36" i="1"/>
  <c r="AI40" i="1"/>
  <c r="AI77" i="1"/>
  <c r="AI100" i="1"/>
  <c r="AS82" i="1"/>
  <c r="AQ119" i="1"/>
  <c r="AQ123" i="1"/>
  <c r="AQ127" i="1"/>
  <c r="AT121" i="1"/>
  <c r="AU121" i="1" s="1"/>
  <c r="AV136" i="1"/>
  <c r="O58" i="1"/>
  <c r="O74" i="1"/>
  <c r="N83" i="1"/>
  <c r="O119" i="1"/>
  <c r="O124" i="1"/>
  <c r="X83" i="1"/>
  <c r="AS87" i="1"/>
  <c r="AS91" i="1"/>
  <c r="AS95" i="1"/>
  <c r="AV124" i="1"/>
  <c r="O104" i="1"/>
  <c r="O120" i="1"/>
  <c r="O125" i="1"/>
  <c r="O133" i="1"/>
  <c r="AI33" i="1"/>
  <c r="AI37" i="1"/>
  <c r="AI41" i="1"/>
  <c r="AI45" i="1"/>
  <c r="AI90" i="1"/>
  <c r="AI94" i="1"/>
  <c r="AI101" i="1"/>
  <c r="AI108" i="1"/>
  <c r="AI112" i="1"/>
  <c r="AG122" i="1"/>
  <c r="AG132" i="1"/>
  <c r="AI136" i="1"/>
  <c r="AR83" i="1"/>
  <c r="AT123" i="1"/>
  <c r="AU123" i="1" s="1"/>
  <c r="AV125" i="1"/>
  <c r="AV138" i="1"/>
  <c r="AU57" i="1"/>
  <c r="O94" i="1"/>
  <c r="O115" i="1"/>
  <c r="O126" i="1"/>
  <c r="O134" i="1"/>
  <c r="AI26" i="1"/>
  <c r="AF24" i="1"/>
  <c r="AG137" i="1"/>
  <c r="AQ134" i="1"/>
  <c r="AT137" i="1"/>
  <c r="AU137" i="1" s="1"/>
  <c r="AV118" i="1"/>
  <c r="AV126" i="1"/>
  <c r="S143" i="9"/>
  <c r="AU116" i="1"/>
  <c r="M50" i="1"/>
  <c r="AT84" i="1"/>
  <c r="L83" i="1"/>
  <c r="O116" i="1"/>
  <c r="O121" i="1"/>
  <c r="M127" i="1"/>
  <c r="O136" i="1"/>
  <c r="Y56" i="1"/>
  <c r="Y100" i="1"/>
  <c r="Y117" i="1"/>
  <c r="X135" i="1"/>
  <c r="AI34" i="1"/>
  <c r="AI38" i="1"/>
  <c r="AI46" i="1"/>
  <c r="AH83" i="1"/>
  <c r="AI91" i="1"/>
  <c r="AI109" i="1"/>
  <c r="AG119" i="1"/>
  <c r="AG123" i="1"/>
  <c r="M26" i="1"/>
  <c r="E24" i="1"/>
  <c r="O54" i="1"/>
  <c r="O78" i="1"/>
  <c r="O117" i="1"/>
  <c r="O122" i="1"/>
  <c r="X131" i="1"/>
  <c r="Y131" i="1" s="1"/>
  <c r="AH47" i="1"/>
  <c r="AR131" i="1"/>
  <c r="AS131" i="1" s="1"/>
  <c r="AT118" i="1"/>
  <c r="AU118" i="1" s="1"/>
  <c r="AV120" i="1"/>
  <c r="AW120" i="1" s="1"/>
  <c r="AV132" i="1"/>
  <c r="AU138" i="1"/>
  <c r="M105" i="1"/>
  <c r="AV27" i="1"/>
  <c r="N24" i="1"/>
  <c r="O127" i="1"/>
  <c r="Y73" i="1"/>
  <c r="Y77" i="1"/>
  <c r="Y90" i="1"/>
  <c r="Y94" i="1"/>
  <c r="Y101" i="1"/>
  <c r="AI27" i="1"/>
  <c r="AI35" i="1"/>
  <c r="AI39" i="1"/>
  <c r="AI43" i="1"/>
  <c r="AG134" i="1"/>
  <c r="AV121" i="1"/>
  <c r="AX97" i="1"/>
  <c r="X24" i="1"/>
  <c r="W35" i="7"/>
  <c r="AQ39" i="7"/>
  <c r="W43" i="7"/>
  <c r="AV72" i="7"/>
  <c r="W73" i="7"/>
  <c r="AQ78" i="7"/>
  <c r="AS78" i="7"/>
  <c r="AG80" i="7"/>
  <c r="Y82" i="7"/>
  <c r="W84" i="7"/>
  <c r="V83" i="7"/>
  <c r="W83" i="7" s="1"/>
  <c r="AG90" i="7"/>
  <c r="AS105" i="7"/>
  <c r="M111" i="7"/>
  <c r="M112" i="7"/>
  <c r="AQ116" i="7"/>
  <c r="AQ122" i="7"/>
  <c r="AI123" i="7"/>
  <c r="AG124" i="7"/>
  <c r="AQ128" i="7"/>
  <c r="AI133" i="7"/>
  <c r="O25" i="7"/>
  <c r="N24" i="7"/>
  <c r="O24" i="7" s="1"/>
  <c r="AQ28" i="7"/>
  <c r="AQ70" i="7"/>
  <c r="AI75" i="7"/>
  <c r="W92" i="7"/>
  <c r="Y109" i="7"/>
  <c r="AS116" i="7"/>
  <c r="AG118" i="7"/>
  <c r="AS123" i="7"/>
  <c r="W126" i="7"/>
  <c r="AQ133" i="7"/>
  <c r="O46" i="7"/>
  <c r="Y59" i="7"/>
  <c r="AG73" i="7"/>
  <c r="AS89" i="7"/>
  <c r="AQ90" i="7"/>
  <c r="Y93" i="7"/>
  <c r="AG102" i="7"/>
  <c r="O105" i="7"/>
  <c r="AV115" i="7"/>
  <c r="AI118" i="7"/>
  <c r="W120" i="7"/>
  <c r="AQ124" i="7"/>
  <c r="O27" i="7"/>
  <c r="M28" i="7"/>
  <c r="O69" i="7"/>
  <c r="M70" i="7"/>
  <c r="AS71" i="7"/>
  <c r="Y77" i="7"/>
  <c r="AV79" i="7"/>
  <c r="AS80" i="7"/>
  <c r="AI84" i="7"/>
  <c r="AH83" i="7"/>
  <c r="Y86" i="7"/>
  <c r="Y115" i="7"/>
  <c r="AQ118" i="7"/>
  <c r="AV122" i="7"/>
  <c r="AW122" i="7" s="1"/>
  <c r="AS124" i="7"/>
  <c r="AG126" i="7"/>
  <c r="AS134" i="7"/>
  <c r="AQ35" i="7"/>
  <c r="AQ43" i="7"/>
  <c r="AS57" i="7"/>
  <c r="W75" i="7"/>
  <c r="AI77" i="7"/>
  <c r="Y78" i="7"/>
  <c r="AQ84" i="7"/>
  <c r="AP83" i="7"/>
  <c r="AQ83" i="7" s="1"/>
  <c r="AI92" i="7"/>
  <c r="AG111" i="7"/>
  <c r="W116" i="7"/>
  <c r="AV117" i="7"/>
  <c r="AI119" i="7"/>
  <c r="AG120" i="7"/>
  <c r="W122" i="7"/>
  <c r="AV123" i="7"/>
  <c r="W128" i="7"/>
  <c r="AI25" i="7"/>
  <c r="AH24" i="7"/>
  <c r="W28" i="7"/>
  <c r="AS85" i="7"/>
  <c r="Y88" i="7"/>
  <c r="AQ92" i="7"/>
  <c r="AI93" i="7"/>
  <c r="Y123" i="7"/>
  <c r="AQ126" i="7"/>
  <c r="W133" i="7"/>
  <c r="Y55" i="7"/>
  <c r="AQ58" i="7"/>
  <c r="AS74" i="7"/>
  <c r="AI78" i="7"/>
  <c r="M83" i="7"/>
  <c r="AG88" i="7"/>
  <c r="AS93" i="7"/>
  <c r="O101" i="7"/>
  <c r="AS103" i="7"/>
  <c r="AI115" i="7"/>
  <c r="AG116" i="7"/>
  <c r="AQ120" i="7"/>
  <c r="AG122" i="7"/>
  <c r="W124" i="7"/>
  <c r="AG128" i="7"/>
  <c r="AI27" i="7"/>
  <c r="AG28" i="7"/>
  <c r="AS77" i="7"/>
  <c r="Y80" i="7"/>
  <c r="O83" i="7"/>
  <c r="AS86" i="7"/>
  <c r="AS87" i="7"/>
  <c r="AG96" i="7"/>
  <c r="M104" i="7"/>
  <c r="AS115" i="7"/>
  <c r="W118" i="7"/>
  <c r="AQ143" i="6"/>
  <c r="AU144" i="6"/>
  <c r="M144" i="6"/>
  <c r="AQ145" i="6"/>
  <c r="AX144" i="6"/>
  <c r="M143" i="6"/>
  <c r="W145" i="6"/>
  <c r="AQ144" i="6"/>
  <c r="M145" i="6"/>
  <c r="AU145" i="6"/>
  <c r="W144" i="6"/>
  <c r="AG145" i="6"/>
  <c r="M125" i="6"/>
  <c r="AQ131" i="6"/>
  <c r="AX128" i="6"/>
  <c r="AX119" i="6"/>
  <c r="AU120" i="6"/>
  <c r="AU127" i="6"/>
  <c r="W132" i="6"/>
  <c r="W126" i="6"/>
  <c r="AG122" i="6"/>
  <c r="M116" i="6"/>
  <c r="M118" i="6"/>
  <c r="W125" i="6"/>
  <c r="W137" i="6"/>
  <c r="W116" i="6"/>
  <c r="F24" i="9"/>
  <c r="T24" i="9"/>
  <c r="AL24" i="9"/>
  <c r="AW124" i="6"/>
  <c r="AU115" i="6"/>
  <c r="AU119" i="6"/>
  <c r="AX120" i="6"/>
  <c r="AW29" i="6"/>
  <c r="AG118" i="6"/>
  <c r="AG116" i="6"/>
  <c r="AQ128" i="6"/>
  <c r="M121" i="6"/>
  <c r="W138" i="6"/>
  <c r="W124" i="6"/>
  <c r="E24" i="6"/>
  <c r="AG24" i="6" s="1"/>
  <c r="W25" i="6"/>
  <c r="AQ25" i="6"/>
  <c r="D24" i="9"/>
  <c r="C83" i="9"/>
  <c r="AQ133" i="6"/>
  <c r="AQ121" i="6"/>
  <c r="AX115" i="6"/>
  <c r="Y113" i="6"/>
  <c r="W128" i="6"/>
  <c r="W120" i="6"/>
  <c r="AG136" i="6"/>
  <c r="M137" i="6"/>
  <c r="M123" i="6"/>
  <c r="W115" i="6"/>
  <c r="W123" i="6"/>
  <c r="AG128" i="6"/>
  <c r="G83" i="9"/>
  <c r="P24" i="9"/>
  <c r="AA83" i="9"/>
  <c r="AN24" i="9"/>
  <c r="AL83" i="9"/>
  <c r="W133" i="6"/>
  <c r="W121" i="6"/>
  <c r="AV83" i="6"/>
  <c r="AT83" i="6"/>
  <c r="AU31" i="9"/>
  <c r="AG42" i="6"/>
  <c r="AQ126" i="6"/>
  <c r="M119" i="6"/>
  <c r="M42" i="6"/>
  <c r="AG137" i="6"/>
  <c r="AQ137" i="6"/>
  <c r="AG119" i="6"/>
  <c r="AQ127" i="6"/>
  <c r="W127" i="6"/>
  <c r="M127" i="6"/>
  <c r="I83" i="9"/>
  <c r="AA24" i="9"/>
  <c r="AC83" i="9"/>
  <c r="AN83" i="9"/>
  <c r="AW102" i="6"/>
  <c r="AX137" i="6"/>
  <c r="M128" i="6"/>
  <c r="M115" i="6"/>
  <c r="AG138" i="6"/>
  <c r="M126" i="6"/>
  <c r="W134" i="6"/>
  <c r="W118" i="6"/>
  <c r="M134" i="6"/>
  <c r="M120" i="6"/>
  <c r="AG121" i="6"/>
  <c r="AQ117" i="6"/>
  <c r="AQ119" i="6"/>
  <c r="H24" i="9"/>
  <c r="K83" i="9"/>
  <c r="AE83" i="9"/>
  <c r="AG129" i="6"/>
  <c r="AG117" i="6"/>
  <c r="AU132" i="6"/>
  <c r="AS131" i="6"/>
  <c r="AW101" i="6"/>
  <c r="AU138" i="6"/>
  <c r="AT24" i="6"/>
  <c r="AU24" i="6" s="1"/>
  <c r="AQ138" i="6"/>
  <c r="O24" i="6"/>
  <c r="M136" i="6"/>
  <c r="AS83" i="6"/>
  <c r="AQ132" i="6"/>
  <c r="W136" i="6"/>
  <c r="W122" i="6"/>
  <c r="AG120" i="6"/>
  <c r="AQ125" i="6"/>
  <c r="AQ84" i="6"/>
  <c r="E83" i="6"/>
  <c r="X137" i="9"/>
  <c r="AC24" i="9"/>
  <c r="AH28" i="9"/>
  <c r="AH112" i="9"/>
  <c r="M117" i="6"/>
  <c r="AX132" i="6"/>
  <c r="AU121" i="6"/>
  <c r="AU123" i="6"/>
  <c r="AX138" i="6"/>
  <c r="AU133" i="6"/>
  <c r="O47" i="6"/>
  <c r="AW31" i="9"/>
  <c r="AG134" i="6"/>
  <c r="M124" i="6"/>
  <c r="AV24" i="6"/>
  <c r="AQ122" i="6"/>
  <c r="AQ42" i="6"/>
  <c r="AG133" i="6"/>
  <c r="W129" i="6"/>
  <c r="AQ124" i="6"/>
  <c r="J24" i="9"/>
  <c r="S83" i="9"/>
  <c r="AH107" i="9"/>
  <c r="AH117" i="9"/>
  <c r="AH125" i="9"/>
  <c r="AJ24" i="9"/>
  <c r="AX123" i="6"/>
  <c r="AW100" i="6"/>
  <c r="AX127" i="6"/>
  <c r="AX133" i="6"/>
  <c r="M25" i="6"/>
  <c r="M132" i="6"/>
  <c r="AG115" i="6"/>
  <c r="AQ123" i="6"/>
  <c r="Q83" i="9"/>
  <c r="AT51" i="5"/>
  <c r="AU51" i="5" s="1"/>
  <c r="X24" i="5"/>
  <c r="AI24" i="5"/>
  <c r="E24" i="5"/>
  <c r="X106" i="9"/>
  <c r="AD24" i="9"/>
  <c r="AH35" i="9"/>
  <c r="AV29" i="5"/>
  <c r="E83" i="5"/>
  <c r="AQ83" i="5" s="1"/>
  <c r="AM24" i="9"/>
  <c r="AP50" i="9"/>
  <c r="AP58" i="9"/>
  <c r="AJ83" i="9"/>
  <c r="Y68" i="5"/>
  <c r="Y59" i="5"/>
  <c r="AX32" i="9"/>
  <c r="Z24" i="9"/>
  <c r="W25" i="5"/>
  <c r="V24" i="5"/>
  <c r="N24" i="5"/>
  <c r="AO24" i="5"/>
  <c r="W78" i="5"/>
  <c r="AB24" i="9"/>
  <c r="W84" i="4"/>
  <c r="V83" i="4"/>
  <c r="Y90" i="4"/>
  <c r="AT92" i="4"/>
  <c r="AU92" i="4" s="1"/>
  <c r="AS103" i="4"/>
  <c r="AI105" i="4"/>
  <c r="M110" i="4"/>
  <c r="AS111" i="4"/>
  <c r="AI115" i="4"/>
  <c r="AS116" i="4"/>
  <c r="AI123" i="4"/>
  <c r="Y127" i="4"/>
  <c r="M128" i="4"/>
  <c r="X83" i="4"/>
  <c r="Y83" i="4" s="1"/>
  <c r="AS88" i="4"/>
  <c r="M93" i="4"/>
  <c r="AI95" i="4"/>
  <c r="AG96" i="4"/>
  <c r="W101" i="4"/>
  <c r="M103" i="4"/>
  <c r="AS104" i="4"/>
  <c r="AS112" i="4"/>
  <c r="E113" i="4"/>
  <c r="AG118" i="4"/>
  <c r="Y119" i="4"/>
  <c r="AT120" i="4"/>
  <c r="AU120" i="4" s="1"/>
  <c r="AI120" i="4"/>
  <c r="AT122" i="4"/>
  <c r="AU122" i="4" s="1"/>
  <c r="Y124" i="4"/>
  <c r="AT125" i="4"/>
  <c r="AS125" i="4"/>
  <c r="AS126" i="4"/>
  <c r="AS136" i="4"/>
  <c r="AG137" i="4"/>
  <c r="AV144" i="4"/>
  <c r="AG84" i="4"/>
  <c r="AF83" i="4"/>
  <c r="O92" i="4"/>
  <c r="AV122" i="4"/>
  <c r="AW122" i="4" s="1"/>
  <c r="AI84" i="4"/>
  <c r="AH83" i="4"/>
  <c r="W87" i="4"/>
  <c r="Y102" i="4"/>
  <c r="W103" i="4"/>
  <c r="O112" i="4"/>
  <c r="AS118" i="4"/>
  <c r="W122" i="4"/>
  <c r="O126" i="4"/>
  <c r="AQ137" i="4"/>
  <c r="W145" i="4"/>
  <c r="Y92" i="4"/>
  <c r="O94" i="4"/>
  <c r="AS96" i="4"/>
  <c r="AG116" i="4"/>
  <c r="AS120" i="4"/>
  <c r="Y128" i="4"/>
  <c r="E131" i="4"/>
  <c r="AS133" i="4"/>
  <c r="AQ134" i="4"/>
  <c r="M137" i="4"/>
  <c r="AQ84" i="4"/>
  <c r="E83" i="4"/>
  <c r="AQ83" i="4" s="1"/>
  <c r="AR83" i="4"/>
  <c r="AS83" i="4" s="1"/>
  <c r="AI86" i="4"/>
  <c r="AT90" i="4"/>
  <c r="AU90" i="4" s="1"/>
  <c r="AI92" i="4"/>
  <c r="W105" i="4"/>
  <c r="AQ109" i="4"/>
  <c r="Y115" i="4"/>
  <c r="AI116" i="4"/>
  <c r="O118" i="4"/>
  <c r="AI122" i="4"/>
  <c r="Y126" i="4"/>
  <c r="W132" i="4"/>
  <c r="AG145" i="4"/>
  <c r="M84" i="4"/>
  <c r="L83" i="4"/>
  <c r="M83" i="4" s="1"/>
  <c r="W89" i="4"/>
  <c r="O100" i="4"/>
  <c r="W106" i="4"/>
  <c r="M116" i="4"/>
  <c r="Y120" i="4"/>
  <c r="AV124" i="4"/>
  <c r="AX128" i="4"/>
  <c r="Y132" i="4"/>
  <c r="O133" i="4"/>
  <c r="AT134" i="4"/>
  <c r="AX134" i="4" s="1"/>
  <c r="AQ87" i="4"/>
  <c r="AQ122" i="4"/>
  <c r="AG126" i="4"/>
  <c r="AG132" i="4"/>
  <c r="AQ145" i="4"/>
  <c r="AS48" i="4"/>
  <c r="AS54" i="4"/>
  <c r="AG56" i="4"/>
  <c r="AS71" i="4"/>
  <c r="AQ76" i="4"/>
  <c r="AS49" i="4"/>
  <c r="Y52" i="4"/>
  <c r="AS55" i="4"/>
  <c r="AG68" i="4"/>
  <c r="AG73" i="4"/>
  <c r="O75" i="4"/>
  <c r="AI78" i="4"/>
  <c r="AG52" i="4"/>
  <c r="W53" i="4"/>
  <c r="AS56" i="4"/>
  <c r="Y58" i="4"/>
  <c r="O60" i="4"/>
  <c r="Y69" i="4"/>
  <c r="AS72" i="4"/>
  <c r="M76" i="4"/>
  <c r="M56" i="4"/>
  <c r="AQ56" i="4"/>
  <c r="AG64" i="4"/>
  <c r="AQ73" i="4"/>
  <c r="N47" i="4"/>
  <c r="AS51" i="4"/>
  <c r="AI53" i="4"/>
  <c r="AI69" i="4"/>
  <c r="W76" i="4"/>
  <c r="AI79" i="4"/>
  <c r="AG80" i="4"/>
  <c r="Y49" i="4"/>
  <c r="AG65" i="4"/>
  <c r="Y66" i="4"/>
  <c r="AH52" i="9"/>
  <c r="AH56" i="9"/>
  <c r="AH60" i="9"/>
  <c r="AH64" i="9"/>
  <c r="AH68" i="9"/>
  <c r="AH72" i="9"/>
  <c r="AH76" i="9"/>
  <c r="AP48" i="9"/>
  <c r="AP56" i="9"/>
  <c r="AQ53" i="4"/>
  <c r="AS58" i="4"/>
  <c r="Y78" i="4"/>
  <c r="AS53" i="4"/>
  <c r="AI66" i="4"/>
  <c r="Y67" i="4"/>
  <c r="W68" i="4"/>
  <c r="W73" i="4"/>
  <c r="AI25" i="4"/>
  <c r="AH24" i="4"/>
  <c r="AS34" i="4"/>
  <c r="M34" i="4"/>
  <c r="AS35" i="4"/>
  <c r="AI37" i="4"/>
  <c r="O41" i="4"/>
  <c r="M24" i="4"/>
  <c r="AS25" i="4"/>
  <c r="Y33" i="4"/>
  <c r="W34" i="4"/>
  <c r="AS37" i="4"/>
  <c r="W42" i="4"/>
  <c r="O25" i="4"/>
  <c r="AI41" i="4"/>
  <c r="AG42" i="4"/>
  <c r="Y25" i="4"/>
  <c r="X24" i="4"/>
  <c r="AV26" i="4"/>
  <c r="O27" i="4"/>
  <c r="AI35" i="4"/>
  <c r="Y26" i="4"/>
  <c r="AS41" i="4"/>
  <c r="AQ42" i="4"/>
  <c r="AP33" i="9"/>
  <c r="L99" i="9"/>
  <c r="H97" i="9"/>
  <c r="AB97" i="5"/>
  <c r="AB98" i="9"/>
  <c r="AB97" i="9" s="1"/>
  <c r="AF99" i="9"/>
  <c r="AW97" i="12"/>
  <c r="AG98" i="5"/>
  <c r="AI98" i="5"/>
  <c r="AO98" i="5" s="1"/>
  <c r="Y97" i="9"/>
  <c r="AW97" i="7"/>
  <c r="AQ97" i="9"/>
  <c r="AW97" i="6"/>
  <c r="AX97" i="3"/>
  <c r="W97" i="9"/>
  <c r="M66" i="1"/>
  <c r="O84" i="1"/>
  <c r="O86" i="1"/>
  <c r="AM147" i="1"/>
  <c r="AO147" i="1"/>
  <c r="AK147" i="1"/>
  <c r="AA147" i="1"/>
  <c r="AC147" i="1"/>
  <c r="AE147" i="1"/>
  <c r="I147" i="1"/>
  <c r="AW29" i="3"/>
  <c r="AS29" i="9"/>
  <c r="AW29" i="7"/>
  <c r="AW29" i="10"/>
  <c r="AW29" i="11"/>
  <c r="AW29" i="13"/>
  <c r="AW29" i="14"/>
  <c r="AI29" i="9"/>
  <c r="AT29" i="9"/>
  <c r="AU29" i="9" s="1"/>
  <c r="AU30" i="9"/>
  <c r="AX30" i="9"/>
  <c r="AN147" i="3"/>
  <c r="H147" i="3"/>
  <c r="AS29" i="1"/>
  <c r="AR24" i="1"/>
  <c r="AI29" i="1"/>
  <c r="AH24" i="1"/>
  <c r="Q147" i="1"/>
  <c r="S147" i="1"/>
  <c r="U147" i="1"/>
  <c r="AG95" i="14"/>
  <c r="AQ103" i="14"/>
  <c r="AI104" i="14"/>
  <c r="Y75" i="14"/>
  <c r="O77" i="14"/>
  <c r="AS79" i="14"/>
  <c r="W84" i="14"/>
  <c r="AQ87" i="14"/>
  <c r="AI88" i="14"/>
  <c r="M102" i="14"/>
  <c r="O109" i="14"/>
  <c r="M110" i="14"/>
  <c r="AV110" i="14"/>
  <c r="AQ111" i="14"/>
  <c r="AI112" i="14"/>
  <c r="AT144" i="5"/>
  <c r="AI58" i="14"/>
  <c r="AQ95" i="14"/>
  <c r="AI96" i="14"/>
  <c r="AQ112" i="14"/>
  <c r="O79" i="14"/>
  <c r="O86" i="14"/>
  <c r="AG100" i="14"/>
  <c r="W102" i="14"/>
  <c r="AI107" i="14"/>
  <c r="AG108" i="14"/>
  <c r="W110" i="14"/>
  <c r="M111" i="14"/>
  <c r="AQ59" i="14"/>
  <c r="M95" i="14"/>
  <c r="AG109" i="14"/>
  <c r="M112" i="14"/>
  <c r="Y79" i="14"/>
  <c r="AQ84" i="14"/>
  <c r="W87" i="14"/>
  <c r="O88" i="14"/>
  <c r="AQ100" i="14"/>
  <c r="AI101" i="14"/>
  <c r="AG102" i="14"/>
  <c r="AQ108" i="14"/>
  <c r="AI109" i="14"/>
  <c r="AG110" i="14"/>
  <c r="W111" i="14"/>
  <c r="AU28" i="5"/>
  <c r="AG93" i="14"/>
  <c r="W95" i="14"/>
  <c r="O96" i="14"/>
  <c r="AQ109" i="14"/>
  <c r="AI110" i="14"/>
  <c r="W112" i="14"/>
  <c r="Y65" i="14"/>
  <c r="AS69" i="14"/>
  <c r="Y73" i="14"/>
  <c r="AI86" i="14"/>
  <c r="AG87" i="14"/>
  <c r="AQ102" i="14"/>
  <c r="AQ110" i="14"/>
  <c r="AG111" i="14"/>
  <c r="Z101" i="5"/>
  <c r="Z101" i="9" s="1"/>
  <c r="Y67" i="13"/>
  <c r="Y75" i="13"/>
  <c r="O85" i="13"/>
  <c r="M86" i="13"/>
  <c r="AS87" i="13"/>
  <c r="O93" i="13"/>
  <c r="M94" i="13"/>
  <c r="AS95" i="13"/>
  <c r="O103" i="13"/>
  <c r="AT104" i="13"/>
  <c r="AU104" i="13" s="1"/>
  <c r="AG108" i="13"/>
  <c r="O110" i="13"/>
  <c r="M111" i="13"/>
  <c r="AV111" i="13"/>
  <c r="AQ112" i="13"/>
  <c r="AT52" i="5"/>
  <c r="AX52" i="5" s="1"/>
  <c r="W77" i="13"/>
  <c r="AV78" i="13"/>
  <c r="W85" i="13"/>
  <c r="W93" i="13"/>
  <c r="AI100" i="13"/>
  <c r="W110" i="13"/>
  <c r="O92" i="13"/>
  <c r="AI96" i="13"/>
  <c r="M103" i="13"/>
  <c r="M110" i="13"/>
  <c r="Z109" i="5"/>
  <c r="Z109" i="9" s="1"/>
  <c r="W70" i="13"/>
  <c r="W86" i="13"/>
  <c r="M88" i="13"/>
  <c r="AS89" i="13"/>
  <c r="AQ90" i="13"/>
  <c r="AI101" i="13"/>
  <c r="AV105" i="13"/>
  <c r="AQ108" i="13"/>
  <c r="AI109" i="13"/>
  <c r="W111" i="13"/>
  <c r="N119" i="9"/>
  <c r="N123" i="9"/>
  <c r="N127" i="9"/>
  <c r="AI72" i="13"/>
  <c r="Y100" i="13"/>
  <c r="AS104" i="13"/>
  <c r="W41" i="13"/>
  <c r="AG61" i="13"/>
  <c r="AG69" i="13"/>
  <c r="AG77" i="13"/>
  <c r="AG93" i="13"/>
  <c r="Y94" i="13"/>
  <c r="AS100" i="13"/>
  <c r="AQ109" i="13"/>
  <c r="AG110" i="13"/>
  <c r="AS94" i="13"/>
  <c r="O102" i="13"/>
  <c r="AI106" i="13"/>
  <c r="AI112" i="13"/>
  <c r="W45" i="13"/>
  <c r="AQ52" i="13"/>
  <c r="W56" i="13"/>
  <c r="AS59" i="13"/>
  <c r="W64" i="13"/>
  <c r="Y79" i="13"/>
  <c r="AQ84" i="13"/>
  <c r="AG86" i="13"/>
  <c r="M90" i="13"/>
  <c r="AV107" i="13"/>
  <c r="M108" i="13"/>
  <c r="AG111" i="13"/>
  <c r="W112" i="13"/>
  <c r="C143" i="9"/>
  <c r="X124" i="9"/>
  <c r="M93" i="13"/>
  <c r="AQ104" i="13"/>
  <c r="Z102" i="5"/>
  <c r="Z102" i="9" s="1"/>
  <c r="Y34" i="13"/>
  <c r="O36" i="13"/>
  <c r="AS38" i="13"/>
  <c r="AG41" i="13"/>
  <c r="W43" i="13"/>
  <c r="AT45" i="13"/>
  <c r="AQ77" i="13"/>
  <c r="AV90" i="13"/>
  <c r="AI94" i="13"/>
  <c r="AV100" i="13"/>
  <c r="M109" i="13"/>
  <c r="AV109" i="13"/>
  <c r="AQ110" i="13"/>
  <c r="W26" i="12"/>
  <c r="O46" i="12"/>
  <c r="Y51" i="12"/>
  <c r="W52" i="12"/>
  <c r="O61" i="12"/>
  <c r="W86" i="12"/>
  <c r="AI87" i="12"/>
  <c r="AG88" i="12"/>
  <c r="M90" i="12"/>
  <c r="Y92" i="12"/>
  <c r="AI95" i="12"/>
  <c r="Y96" i="12"/>
  <c r="AT100" i="12"/>
  <c r="AX104" i="12"/>
  <c r="AS104" i="12"/>
  <c r="AI106" i="12"/>
  <c r="AT110" i="12"/>
  <c r="M112" i="12"/>
  <c r="N131" i="5"/>
  <c r="AV108" i="12"/>
  <c r="AW108" i="12" s="1"/>
  <c r="AQ112" i="12"/>
  <c r="AI51" i="12"/>
  <c r="AG52" i="12"/>
  <c r="O62" i="12"/>
  <c r="Y68" i="12"/>
  <c r="AV70" i="12"/>
  <c r="AW70" i="12" s="1"/>
  <c r="Y75" i="12"/>
  <c r="M78" i="12"/>
  <c r="AS85" i="12"/>
  <c r="AS87" i="12"/>
  <c r="AQ88" i="12"/>
  <c r="AT95" i="12"/>
  <c r="AX95" i="12" s="1"/>
  <c r="AI96" i="12"/>
  <c r="Y103" i="12"/>
  <c r="AS106" i="12"/>
  <c r="AS107" i="12"/>
  <c r="AS112" i="12"/>
  <c r="AS35" i="12"/>
  <c r="AI37" i="12"/>
  <c r="AS43" i="12"/>
  <c r="AG68" i="12"/>
  <c r="AV105" i="12"/>
  <c r="W107" i="12"/>
  <c r="AT109" i="12"/>
  <c r="AU109" i="12" s="1"/>
  <c r="W112" i="12"/>
  <c r="Y40" i="12"/>
  <c r="M43" i="12"/>
  <c r="W87" i="12"/>
  <c r="AT88" i="12"/>
  <c r="AU88" i="12" s="1"/>
  <c r="Y90" i="12"/>
  <c r="Y94" i="12"/>
  <c r="AG96" i="12"/>
  <c r="Y100" i="12"/>
  <c r="Y104" i="12"/>
  <c r="AV109" i="12"/>
  <c r="AV111" i="12"/>
  <c r="Y112" i="12"/>
  <c r="AQ60" i="12"/>
  <c r="O82" i="12"/>
  <c r="AI90" i="12"/>
  <c r="AT96" i="12"/>
  <c r="AU96" i="12" s="1"/>
  <c r="AI100" i="12"/>
  <c r="W106" i="12"/>
  <c r="AT108" i="12"/>
  <c r="AU108" i="12" s="1"/>
  <c r="O109" i="12"/>
  <c r="O111" i="12"/>
  <c r="AT111" i="12"/>
  <c r="AU111" i="12" s="1"/>
  <c r="Y49" i="12"/>
  <c r="AG112" i="12"/>
  <c r="AI41" i="12"/>
  <c r="AS54" i="12"/>
  <c r="M60" i="12"/>
  <c r="AT75" i="12"/>
  <c r="AQ76" i="12"/>
  <c r="O86" i="12"/>
  <c r="Y88" i="12"/>
  <c r="Y91" i="12"/>
  <c r="AI105" i="12"/>
  <c r="AU112" i="12"/>
  <c r="O48" i="11"/>
  <c r="W107" i="5"/>
  <c r="N113" i="5"/>
  <c r="AG70" i="11"/>
  <c r="AG112" i="11"/>
  <c r="AQ64" i="5"/>
  <c r="M57" i="5"/>
  <c r="X113" i="5"/>
  <c r="W89" i="11"/>
  <c r="AG95" i="11"/>
  <c r="AG105" i="11"/>
  <c r="AQ54" i="11"/>
  <c r="AQ70" i="11"/>
  <c r="W90" i="11"/>
  <c r="AQ112" i="11"/>
  <c r="Y43" i="11"/>
  <c r="AG89" i="11"/>
  <c r="W101" i="11"/>
  <c r="O50" i="5"/>
  <c r="O38" i="11"/>
  <c r="AS40" i="11"/>
  <c r="AI42" i="11"/>
  <c r="AI49" i="11"/>
  <c r="W52" i="11"/>
  <c r="AS79" i="11"/>
  <c r="AI82" i="11"/>
  <c r="M112" i="11"/>
  <c r="M64" i="5"/>
  <c r="Y54" i="5"/>
  <c r="W64" i="5"/>
  <c r="AS48" i="11"/>
  <c r="AQ89" i="11"/>
  <c r="AG101" i="11"/>
  <c r="W111" i="11"/>
  <c r="AT50" i="5"/>
  <c r="AU50" i="5" s="1"/>
  <c r="AI66" i="10"/>
  <c r="AG67" i="10"/>
  <c r="O70" i="10"/>
  <c r="O77" i="10"/>
  <c r="AI82" i="10"/>
  <c r="AV86" i="10"/>
  <c r="AT87" i="10"/>
  <c r="AQ90" i="10"/>
  <c r="Y92" i="10"/>
  <c r="AQ94" i="10"/>
  <c r="O102" i="10"/>
  <c r="O105" i="10"/>
  <c r="AS108" i="10"/>
  <c r="AV110" i="10"/>
  <c r="AS112" i="10"/>
  <c r="W80" i="5"/>
  <c r="AQ51" i="10"/>
  <c r="W55" i="10"/>
  <c r="AI59" i="10"/>
  <c r="AT84" i="10"/>
  <c r="AU84" i="10" s="1"/>
  <c r="W86" i="10"/>
  <c r="M87" i="10"/>
  <c r="AS38" i="10"/>
  <c r="AG40" i="10"/>
  <c r="AS51" i="10"/>
  <c r="AI85" i="10"/>
  <c r="Y86" i="10"/>
  <c r="Y88" i="10"/>
  <c r="AT94" i="10"/>
  <c r="AU94" i="10" s="1"/>
  <c r="Y100" i="10"/>
  <c r="W105" i="10"/>
  <c r="AI106" i="10"/>
  <c r="AT109" i="10"/>
  <c r="AX109" i="10" s="1"/>
  <c r="O112" i="10"/>
  <c r="AG41" i="10"/>
  <c r="X47" i="10"/>
  <c r="W50" i="10"/>
  <c r="AV80" i="10"/>
  <c r="AT82" i="10"/>
  <c r="AG86" i="10"/>
  <c r="AI88" i="10"/>
  <c r="AV94" i="10"/>
  <c r="AT95" i="10"/>
  <c r="AU95" i="10" s="1"/>
  <c r="AT104" i="10"/>
  <c r="AU104" i="10" s="1"/>
  <c r="Y107" i="10"/>
  <c r="AV109" i="10"/>
  <c r="O53" i="5"/>
  <c r="AS39" i="10"/>
  <c r="L47" i="10"/>
  <c r="Y57" i="10"/>
  <c r="W94" i="10"/>
  <c r="AI107" i="10"/>
  <c r="O109" i="10"/>
  <c r="Y26" i="10"/>
  <c r="Y36" i="10"/>
  <c r="O39" i="10"/>
  <c r="AI50" i="10"/>
  <c r="W51" i="10"/>
  <c r="AI56" i="10"/>
  <c r="AS61" i="10"/>
  <c r="AT68" i="10"/>
  <c r="AU68" i="10" s="1"/>
  <c r="AS69" i="10"/>
  <c r="AI71" i="10"/>
  <c r="AS76" i="10"/>
  <c r="Y84" i="10"/>
  <c r="AQ86" i="10"/>
  <c r="AI89" i="10"/>
  <c r="Y90" i="10"/>
  <c r="AV91" i="10"/>
  <c r="AS92" i="10"/>
  <c r="AI93" i="10"/>
  <c r="Y94" i="10"/>
  <c r="AI111" i="10"/>
  <c r="AT33" i="10"/>
  <c r="AU33" i="10" s="1"/>
  <c r="AS88" i="10"/>
  <c r="AG90" i="10"/>
  <c r="O92" i="10"/>
  <c r="AG94" i="10"/>
  <c r="AT100" i="10"/>
  <c r="AU100" i="10" s="1"/>
  <c r="AI103" i="10"/>
  <c r="AI112" i="10"/>
  <c r="Y38" i="10"/>
  <c r="AI44" i="10"/>
  <c r="AG51" i="10"/>
  <c r="O54" i="10"/>
  <c r="AQ56" i="10"/>
  <c r="AS56" i="10"/>
  <c r="AT88" i="10"/>
  <c r="AU88" i="10" s="1"/>
  <c r="AI90" i="10"/>
  <c r="Y106" i="10"/>
  <c r="AS107" i="10"/>
  <c r="AS111" i="10"/>
  <c r="M33" i="8"/>
  <c r="M41" i="8"/>
  <c r="W52" i="8"/>
  <c r="AV70" i="8"/>
  <c r="AV76" i="8"/>
  <c r="AQ111" i="8"/>
  <c r="AS56" i="8"/>
  <c r="AQ57" i="8"/>
  <c r="AI58" i="8"/>
  <c r="AV61" i="8"/>
  <c r="AQ63" i="8"/>
  <c r="AS63" i="8"/>
  <c r="AG78" i="8"/>
  <c r="AG84" i="8"/>
  <c r="AS90" i="8"/>
  <c r="AQ92" i="8"/>
  <c r="Y93" i="8"/>
  <c r="O94" i="8"/>
  <c r="AS95" i="8"/>
  <c r="AQ109" i="8"/>
  <c r="AU111" i="8"/>
  <c r="AQ69" i="8"/>
  <c r="AI75" i="8"/>
  <c r="Y87" i="8"/>
  <c r="AT88" i="8"/>
  <c r="AU88" i="8" s="1"/>
  <c r="AI88" i="8"/>
  <c r="Y89" i="8"/>
  <c r="O92" i="8"/>
  <c r="AU95" i="8"/>
  <c r="AQ95" i="8"/>
  <c r="AG96" i="8"/>
  <c r="AT100" i="8"/>
  <c r="AX100" i="8" s="1"/>
  <c r="AI101" i="8"/>
  <c r="W102" i="8"/>
  <c r="AT103" i="8"/>
  <c r="AU103" i="8" s="1"/>
  <c r="AI104" i="8"/>
  <c r="M57" i="8"/>
  <c r="AQ59" i="8"/>
  <c r="W62" i="8"/>
  <c r="O63" i="8"/>
  <c r="M73" i="8"/>
  <c r="AV75" i="8"/>
  <c r="AQ75" i="8"/>
  <c r="AG87" i="8"/>
  <c r="M88" i="8"/>
  <c r="AI91" i="8"/>
  <c r="AI93" i="8"/>
  <c r="AQ101" i="8"/>
  <c r="Y105" i="8"/>
  <c r="AQ106" i="8"/>
  <c r="AI107" i="8"/>
  <c r="Y108" i="8"/>
  <c r="AV57" i="8"/>
  <c r="AQ70" i="8"/>
  <c r="AV73" i="8"/>
  <c r="O75" i="8"/>
  <c r="AQ78" i="8"/>
  <c r="AI82" i="8"/>
  <c r="AI89" i="8"/>
  <c r="Y95" i="8"/>
  <c r="AI102" i="8"/>
  <c r="AS104" i="8"/>
  <c r="AV106" i="8"/>
  <c r="AW106" i="8" s="1"/>
  <c r="W109" i="8"/>
  <c r="AG55" i="8"/>
  <c r="W73" i="8"/>
  <c r="AI74" i="8"/>
  <c r="Y79" i="8"/>
  <c r="AS84" i="8"/>
  <c r="AT87" i="8"/>
  <c r="AU87" i="8" s="1"/>
  <c r="AS88" i="8"/>
  <c r="AV91" i="8"/>
  <c r="AS93" i="8"/>
  <c r="W95" i="8"/>
  <c r="O106" i="8"/>
  <c r="AI110" i="8"/>
  <c r="W37" i="8"/>
  <c r="AQ61" i="8"/>
  <c r="AI62" i="8"/>
  <c r="AQ67" i="8"/>
  <c r="AI68" i="8"/>
  <c r="AG71" i="8"/>
  <c r="W78" i="8"/>
  <c r="AQ87" i="8"/>
  <c r="AG92" i="8"/>
  <c r="W101" i="8"/>
  <c r="W106" i="8"/>
  <c r="AS107" i="8"/>
  <c r="AG49" i="8"/>
  <c r="W51" i="8"/>
  <c r="AQ55" i="8"/>
  <c r="AG57" i="8"/>
  <c r="W59" i="8"/>
  <c r="O60" i="8"/>
  <c r="W65" i="8"/>
  <c r="AG73" i="8"/>
  <c r="AV74" i="8"/>
  <c r="AS76" i="8"/>
  <c r="O87" i="8"/>
  <c r="Y88" i="8"/>
  <c r="AI90" i="8"/>
  <c r="AG95" i="8"/>
  <c r="AI100" i="8"/>
  <c r="AT102" i="8"/>
  <c r="AU102" i="8" s="1"/>
  <c r="AQ102" i="8"/>
  <c r="AI103" i="8"/>
  <c r="Y104" i="8"/>
  <c r="AV107" i="8"/>
  <c r="AS108" i="8"/>
  <c r="AG109" i="8"/>
  <c r="AV73" i="7"/>
  <c r="AT80" i="7"/>
  <c r="AU80" i="7" s="1"/>
  <c r="AG26" i="7"/>
  <c r="M33" i="7"/>
  <c r="AI36" i="7"/>
  <c r="AG37" i="7"/>
  <c r="O40" i="7"/>
  <c r="M41" i="7"/>
  <c r="AI44" i="7"/>
  <c r="AG45" i="7"/>
  <c r="O55" i="7"/>
  <c r="AG58" i="7"/>
  <c r="AS61" i="7"/>
  <c r="AI63" i="7"/>
  <c r="AG64" i="7"/>
  <c r="Y65" i="7"/>
  <c r="O67" i="7"/>
  <c r="M68" i="7"/>
  <c r="AS69" i="7"/>
  <c r="AI71" i="7"/>
  <c r="AG72" i="7"/>
  <c r="AV74" i="7"/>
  <c r="AW74" i="7" s="1"/>
  <c r="Y76" i="7"/>
  <c r="Y84" i="7"/>
  <c r="AI88" i="7"/>
  <c r="AV91" i="7"/>
  <c r="AS92" i="7"/>
  <c r="AG94" i="7"/>
  <c r="AS100" i="7"/>
  <c r="AI102" i="7"/>
  <c r="AG103" i="7"/>
  <c r="AG109" i="7"/>
  <c r="W110" i="7"/>
  <c r="O48" i="7"/>
  <c r="M49" i="7"/>
  <c r="AQ51" i="7"/>
  <c r="AG53" i="7"/>
  <c r="O74" i="7"/>
  <c r="AQ79" i="7"/>
  <c r="W80" i="7"/>
  <c r="AV82" i="7"/>
  <c r="AG84" i="7"/>
  <c r="AV86" i="7"/>
  <c r="AQ88" i="7"/>
  <c r="AI89" i="7"/>
  <c r="Y90" i="7"/>
  <c r="AT92" i="7"/>
  <c r="AU92" i="7" s="1"/>
  <c r="AI94" i="7"/>
  <c r="AG104" i="7"/>
  <c r="M107" i="7"/>
  <c r="AS107" i="7"/>
  <c r="AQ108" i="7"/>
  <c r="AQ26" i="7"/>
  <c r="W33" i="7"/>
  <c r="AQ37" i="7"/>
  <c r="W41" i="7"/>
  <c r="AQ45" i="7"/>
  <c r="W60" i="7"/>
  <c r="AQ64" i="7"/>
  <c r="W68" i="7"/>
  <c r="AQ72" i="7"/>
  <c r="M78" i="7"/>
  <c r="AG78" i="7"/>
  <c r="AT79" i="7"/>
  <c r="AU79" i="7" s="1"/>
  <c r="W86" i="7"/>
  <c r="AV87" i="7"/>
  <c r="AV92" i="7"/>
  <c r="AQ94" i="7"/>
  <c r="M102" i="7"/>
  <c r="W106" i="7"/>
  <c r="AG108" i="7"/>
  <c r="W112" i="7"/>
  <c r="M26" i="7"/>
  <c r="AG33" i="7"/>
  <c r="O36" i="7"/>
  <c r="M37" i="7"/>
  <c r="AI40" i="7"/>
  <c r="AG41" i="7"/>
  <c r="O44" i="7"/>
  <c r="M45" i="7"/>
  <c r="M58" i="7"/>
  <c r="AS58" i="7"/>
  <c r="AI59" i="7"/>
  <c r="AG60" i="7"/>
  <c r="Y61" i="7"/>
  <c r="O63" i="7"/>
  <c r="M64" i="7"/>
  <c r="AS65" i="7"/>
  <c r="AI67" i="7"/>
  <c r="AG68" i="7"/>
  <c r="Y69" i="7"/>
  <c r="M72" i="7"/>
  <c r="AT75" i="7"/>
  <c r="O78" i="7"/>
  <c r="O79" i="7"/>
  <c r="AI80" i="7"/>
  <c r="AS84" i="7"/>
  <c r="AG86" i="7"/>
  <c r="Y92" i="7"/>
  <c r="AS104" i="7"/>
  <c r="Y107" i="7"/>
  <c r="M109" i="7"/>
  <c r="AQ110" i="7"/>
  <c r="AI48" i="7"/>
  <c r="AG49" i="7"/>
  <c r="W51" i="7"/>
  <c r="M53" i="7"/>
  <c r="M75" i="7"/>
  <c r="AT76" i="7"/>
  <c r="AS76" i="7"/>
  <c r="AQ80" i="7"/>
  <c r="AT84" i="7"/>
  <c r="AX84" i="7" s="1"/>
  <c r="AI86" i="7"/>
  <c r="W88" i="7"/>
  <c r="AS90" i="7"/>
  <c r="AI91" i="7"/>
  <c r="AG92" i="7"/>
  <c r="AV94" i="7"/>
  <c r="M96" i="7"/>
  <c r="AG100" i="7"/>
  <c r="W102" i="7"/>
  <c r="AG107" i="7"/>
  <c r="W108" i="7"/>
  <c r="W26" i="7"/>
  <c r="AQ33" i="7"/>
  <c r="W37" i="7"/>
  <c r="AQ41" i="7"/>
  <c r="W45" i="7"/>
  <c r="W58" i="7"/>
  <c r="AQ60" i="7"/>
  <c r="W64" i="7"/>
  <c r="AQ68" i="7"/>
  <c r="W72" i="7"/>
  <c r="W78" i="7"/>
  <c r="AV84" i="7"/>
  <c r="AW84" i="7" s="1"/>
  <c r="AQ86" i="7"/>
  <c r="Y89" i="7"/>
  <c r="AT90" i="7"/>
  <c r="AU90" i="7" s="1"/>
  <c r="AS91" i="7"/>
  <c r="W94" i="7"/>
  <c r="AQ106" i="7"/>
  <c r="M110" i="7"/>
  <c r="AQ112" i="7"/>
  <c r="W66" i="6"/>
  <c r="AQ66" i="6"/>
  <c r="AQ74" i="6"/>
  <c r="W74" i="6"/>
  <c r="AW108" i="6"/>
  <c r="AU53" i="6"/>
  <c r="AG67" i="6"/>
  <c r="AX72" i="6"/>
  <c r="AF147" i="6"/>
  <c r="W75" i="6"/>
  <c r="AG54" i="6"/>
  <c r="AU51" i="6"/>
  <c r="AG112" i="6"/>
  <c r="M102" i="6"/>
  <c r="AU101" i="6"/>
  <c r="AQ86" i="6"/>
  <c r="W112" i="6"/>
  <c r="W80" i="6"/>
  <c r="W68" i="6"/>
  <c r="M57" i="6"/>
  <c r="AQ104" i="6"/>
  <c r="AG72" i="6"/>
  <c r="M52" i="6"/>
  <c r="AG92" i="6"/>
  <c r="W76" i="6"/>
  <c r="AQ107" i="6"/>
  <c r="M84" i="6"/>
  <c r="M68" i="6"/>
  <c r="AG77" i="6"/>
  <c r="W59" i="6"/>
  <c r="M48" i="6"/>
  <c r="AQ96" i="6"/>
  <c r="AG107" i="6"/>
  <c r="AG106" i="6"/>
  <c r="M54" i="6"/>
  <c r="AG96" i="6"/>
  <c r="W61" i="6"/>
  <c r="AQ85" i="6"/>
  <c r="W85" i="6"/>
  <c r="W93" i="6"/>
  <c r="AQ93" i="6"/>
  <c r="AQ90" i="6"/>
  <c r="AG79" i="6"/>
  <c r="AU109" i="6"/>
  <c r="M80" i="6"/>
  <c r="AX65" i="6"/>
  <c r="M63" i="6"/>
  <c r="AU93" i="6"/>
  <c r="W63" i="6"/>
  <c r="AX85" i="6"/>
  <c r="M67" i="6"/>
  <c r="AG51" i="6"/>
  <c r="AX51" i="6"/>
  <c r="AQ100" i="6"/>
  <c r="AQ82" i="6"/>
  <c r="AQ106" i="6"/>
  <c r="W56" i="6"/>
  <c r="AG100" i="6"/>
  <c r="W60" i="6"/>
  <c r="W103" i="6"/>
  <c r="AQ91" i="6"/>
  <c r="M58" i="6"/>
  <c r="AG104" i="6"/>
  <c r="AQ87" i="6"/>
  <c r="AQ76" i="6"/>
  <c r="AQ56" i="6"/>
  <c r="AG91" i="6"/>
  <c r="W71" i="6"/>
  <c r="AG93" i="6"/>
  <c r="M106" i="6"/>
  <c r="M111" i="6"/>
  <c r="W90" i="6"/>
  <c r="M79" i="6"/>
  <c r="AX109" i="6"/>
  <c r="M104" i="6"/>
  <c r="M95" i="6"/>
  <c r="AU80" i="6"/>
  <c r="AU65" i="6"/>
  <c r="AU87" i="6"/>
  <c r="AG63" i="6"/>
  <c r="AU89" i="6"/>
  <c r="AU85" i="6"/>
  <c r="M51" i="6"/>
  <c r="AU74" i="6"/>
  <c r="AG84" i="6"/>
  <c r="AG56" i="6"/>
  <c r="AG76" i="6"/>
  <c r="AQ102" i="6"/>
  <c r="AX53" i="6"/>
  <c r="AG59" i="6"/>
  <c r="AG102" i="6"/>
  <c r="M73" i="6"/>
  <c r="W100" i="6"/>
  <c r="AQ60" i="6"/>
  <c r="AG110" i="6"/>
  <c r="AG68" i="6"/>
  <c r="W110" i="6"/>
  <c r="AQ92" i="6"/>
  <c r="W49" i="6"/>
  <c r="AG58" i="6"/>
  <c r="M53" i="6"/>
  <c r="AQ53" i="6"/>
  <c r="W69" i="6"/>
  <c r="AQ69" i="6"/>
  <c r="AG105" i="6"/>
  <c r="AQ105" i="6"/>
  <c r="AP64" i="9"/>
  <c r="AP72" i="9"/>
  <c r="AX80" i="6"/>
  <c r="AW41" i="6"/>
  <c r="AX87" i="6"/>
  <c r="M59" i="6"/>
  <c r="AW39" i="6"/>
  <c r="AU61" i="6"/>
  <c r="AU69" i="6"/>
  <c r="AU66" i="6"/>
  <c r="M109" i="6"/>
  <c r="M66" i="6"/>
  <c r="AQ95" i="6"/>
  <c r="W51" i="6"/>
  <c r="W79" i="6"/>
  <c r="W48" i="6"/>
  <c r="AQ101" i="6"/>
  <c r="W87" i="6"/>
  <c r="AG95" i="6"/>
  <c r="M60" i="6"/>
  <c r="AG108" i="6"/>
  <c r="W72" i="6"/>
  <c r="W64" i="6"/>
  <c r="W84" i="6"/>
  <c r="AG74" i="6"/>
  <c r="AG101" i="6"/>
  <c r="AG57" i="6"/>
  <c r="W101" i="6"/>
  <c r="AQ62" i="6"/>
  <c r="M62" i="6"/>
  <c r="AG62" i="6"/>
  <c r="W70" i="6"/>
  <c r="AQ70" i="6"/>
  <c r="W78" i="6"/>
  <c r="AQ78" i="6"/>
  <c r="M88" i="6"/>
  <c r="AG88" i="6"/>
  <c r="AG86" i="6"/>
  <c r="AQ75" i="6"/>
  <c r="AG71" i="6"/>
  <c r="AX82" i="6"/>
  <c r="W67" i="6"/>
  <c r="M71" i="6"/>
  <c r="AX61" i="6"/>
  <c r="AX73" i="6"/>
  <c r="AU59" i="6"/>
  <c r="AX69" i="6"/>
  <c r="AU38" i="6"/>
  <c r="W95" i="6"/>
  <c r="M82" i="6"/>
  <c r="W52" i="6"/>
  <c r="W94" i="6"/>
  <c r="W91" i="6"/>
  <c r="AG50" i="6"/>
  <c r="M110" i="6"/>
  <c r="M77" i="6"/>
  <c r="AQ52" i="6"/>
  <c r="AQ94" i="6"/>
  <c r="AQ73" i="6"/>
  <c r="AX58" i="6"/>
  <c r="AG80" i="6"/>
  <c r="AG82" i="6"/>
  <c r="AG70" i="6"/>
  <c r="W77" i="6"/>
  <c r="AQ111" i="6"/>
  <c r="AG55" i="6"/>
  <c r="M55" i="6"/>
  <c r="AG89" i="6"/>
  <c r="W89" i="6"/>
  <c r="AQ89" i="6"/>
  <c r="AU103" i="6"/>
  <c r="M86" i="6"/>
  <c r="M72" i="6"/>
  <c r="AX57" i="6"/>
  <c r="AU82" i="6"/>
  <c r="AU58" i="6"/>
  <c r="AU95" i="6"/>
  <c r="AU73" i="6"/>
  <c r="AX63" i="6"/>
  <c r="AX54" i="6"/>
  <c r="M105" i="6"/>
  <c r="M78" i="6"/>
  <c r="W108" i="6"/>
  <c r="M92" i="6"/>
  <c r="AX66" i="6"/>
  <c r="M74" i="6"/>
  <c r="M49" i="6"/>
  <c r="M108" i="6"/>
  <c r="AG75" i="6"/>
  <c r="W96" i="6"/>
  <c r="AG49" i="6"/>
  <c r="AG85" i="6"/>
  <c r="AG78" i="6"/>
  <c r="AG69" i="6"/>
  <c r="AG66" i="6"/>
  <c r="AX103" i="6"/>
  <c r="AG94" i="6"/>
  <c r="AG111" i="6"/>
  <c r="M87" i="6"/>
  <c r="AQ55" i="6"/>
  <c r="AX96" i="6"/>
  <c r="AU57" i="6"/>
  <c r="AX78" i="6"/>
  <c r="AU64" i="6"/>
  <c r="AU70" i="6"/>
  <c r="AU63" i="6"/>
  <c r="AU54" i="6"/>
  <c r="M89" i="6"/>
  <c r="M50" i="6"/>
  <c r="AX105" i="6"/>
  <c r="AG90" i="6"/>
  <c r="AQ64" i="6"/>
  <c r="M85" i="6"/>
  <c r="W73" i="6"/>
  <c r="AQ54" i="6"/>
  <c r="W107" i="6"/>
  <c r="AQ112" i="6"/>
  <c r="AX70" i="6"/>
  <c r="M96" i="6"/>
  <c r="AX62" i="6"/>
  <c r="AQ65" i="6"/>
  <c r="AQ58" i="6"/>
  <c r="AG61" i="6"/>
  <c r="AQ50" i="6"/>
  <c r="M65" i="6"/>
  <c r="AG65" i="6"/>
  <c r="W109" i="6"/>
  <c r="AQ109" i="6"/>
  <c r="M64" i="6"/>
  <c r="AU72" i="6"/>
  <c r="AU78" i="6"/>
  <c r="AX64" i="6"/>
  <c r="AX88" i="6"/>
  <c r="M103" i="6"/>
  <c r="W88" i="6"/>
  <c r="AG48" i="6"/>
  <c r="AG103" i="6"/>
  <c r="AQ88" i="6"/>
  <c r="AX74" i="6"/>
  <c r="M93" i="6"/>
  <c r="AX59" i="6"/>
  <c r="AX101" i="6"/>
  <c r="AG53" i="6"/>
  <c r="AQ61" i="6"/>
  <c r="AQ57" i="6"/>
  <c r="W105" i="6"/>
  <c r="W62" i="6"/>
  <c r="AG48" i="5"/>
  <c r="M48" i="5"/>
  <c r="O145" i="5"/>
  <c r="O49" i="5"/>
  <c r="W72" i="5"/>
  <c r="AQ107" i="5"/>
  <c r="AT26" i="3"/>
  <c r="AV34" i="3"/>
  <c r="Y39" i="3"/>
  <c r="Y40" i="3"/>
  <c r="Y43" i="3"/>
  <c r="AS44" i="3"/>
  <c r="Y46" i="3"/>
  <c r="X47" i="3"/>
  <c r="AF47" i="3"/>
  <c r="AS48" i="3"/>
  <c r="AV50" i="3"/>
  <c r="AQ52" i="3"/>
  <c r="O53" i="3"/>
  <c r="AV56" i="3"/>
  <c r="AW56" i="3" s="1"/>
  <c r="AV59" i="3"/>
  <c r="AW59" i="3" s="1"/>
  <c r="O62" i="3"/>
  <c r="AT64" i="3"/>
  <c r="AU64" i="3" s="1"/>
  <c r="AV67" i="3"/>
  <c r="AW67" i="3" s="1"/>
  <c r="AV70" i="3"/>
  <c r="AV73" i="3"/>
  <c r="AW73" i="3" s="1"/>
  <c r="AV76" i="3"/>
  <c r="AW76" i="3" s="1"/>
  <c r="O79" i="3"/>
  <c r="AT82" i="3"/>
  <c r="AU82" i="3" s="1"/>
  <c r="O86" i="3"/>
  <c r="AT88" i="3"/>
  <c r="AX88" i="3" s="1"/>
  <c r="AT91" i="3"/>
  <c r="AU91" i="3" s="1"/>
  <c r="O92" i="3"/>
  <c r="O93" i="3"/>
  <c r="AX100" i="3"/>
  <c r="M104" i="3"/>
  <c r="AT107" i="3"/>
  <c r="AU107" i="3" s="1"/>
  <c r="AV109" i="3"/>
  <c r="AH47" i="3"/>
  <c r="AT52" i="3"/>
  <c r="AU52" i="3" s="1"/>
  <c r="AT55" i="3"/>
  <c r="AU55" i="3" s="1"/>
  <c r="AT61" i="3"/>
  <c r="AU61" i="3" s="1"/>
  <c r="AV64" i="3"/>
  <c r="AT69" i="3"/>
  <c r="AU69" i="3" s="1"/>
  <c r="AW91" i="3"/>
  <c r="Y96" i="3"/>
  <c r="AS96" i="3"/>
  <c r="O106" i="3"/>
  <c r="AI106" i="3"/>
  <c r="W110" i="3"/>
  <c r="AQ110" i="3"/>
  <c r="Y34" i="3"/>
  <c r="AV36" i="3"/>
  <c r="AQ38" i="3"/>
  <c r="AI39" i="3"/>
  <c r="AV41" i="3"/>
  <c r="AV44" i="3"/>
  <c r="AT45" i="3"/>
  <c r="AU45" i="3" s="1"/>
  <c r="AQ45" i="3"/>
  <c r="AI46" i="3"/>
  <c r="AT49" i="3"/>
  <c r="AU49" i="3" s="1"/>
  <c r="AV52" i="3"/>
  <c r="AT58" i="3"/>
  <c r="AU58" i="3" s="1"/>
  <c r="O64" i="3"/>
  <c r="AT66" i="3"/>
  <c r="AU66" i="3" s="1"/>
  <c r="AV69" i="3"/>
  <c r="AT72" i="3"/>
  <c r="AU72" i="3" s="1"/>
  <c r="AT75" i="3"/>
  <c r="AU75" i="3" s="1"/>
  <c r="AV78" i="3"/>
  <c r="AW78" i="3" s="1"/>
  <c r="AQ80" i="3"/>
  <c r="O82" i="3"/>
  <c r="AQ84" i="3"/>
  <c r="AV85" i="3"/>
  <c r="AW85" i="3" s="1"/>
  <c r="AQ87" i="3"/>
  <c r="O88" i="3"/>
  <c r="AT90" i="3"/>
  <c r="AW90" i="3" s="1"/>
  <c r="O91" i="3"/>
  <c r="W92" i="3"/>
  <c r="AQ92" i="3"/>
  <c r="AX94" i="3"/>
  <c r="AT96" i="3"/>
  <c r="AW96" i="3" s="1"/>
  <c r="M100" i="3"/>
  <c r="AV102" i="3"/>
  <c r="AW102" i="3" s="1"/>
  <c r="AT103" i="3"/>
  <c r="AU103" i="3" s="1"/>
  <c r="O104" i="3"/>
  <c r="AV105" i="3"/>
  <c r="AW105" i="3" s="1"/>
  <c r="O107" i="3"/>
  <c r="AS27" i="3"/>
  <c r="AG28" i="3"/>
  <c r="AI33" i="3"/>
  <c r="AV37" i="3"/>
  <c r="AS39" i="3"/>
  <c r="AT42" i="3"/>
  <c r="AU42" i="3" s="1"/>
  <c r="AS45" i="3"/>
  <c r="AV49" i="3"/>
  <c r="O52" i="3"/>
  <c r="O55" i="3"/>
  <c r="AX57" i="3"/>
  <c r="AV58" i="3"/>
  <c r="O61" i="3"/>
  <c r="AT63" i="3"/>
  <c r="AU63" i="3" s="1"/>
  <c r="AV66" i="3"/>
  <c r="O69" i="3"/>
  <c r="AX71" i="3"/>
  <c r="AV72" i="3"/>
  <c r="AV75" i="3"/>
  <c r="O78" i="3"/>
  <c r="AT80" i="3"/>
  <c r="AU80" i="3" s="1"/>
  <c r="AT84" i="3"/>
  <c r="AU84" i="3" s="1"/>
  <c r="O85" i="3"/>
  <c r="AT87" i="3"/>
  <c r="AU87" i="3" s="1"/>
  <c r="M96" i="3"/>
  <c r="AG96" i="3"/>
  <c r="AT101" i="3"/>
  <c r="AU101" i="3" s="1"/>
  <c r="O102" i="3"/>
  <c r="AV103" i="3"/>
  <c r="O105" i="3"/>
  <c r="AQ95" i="3"/>
  <c r="O100" i="3"/>
  <c r="O103" i="3"/>
  <c r="M112" i="3"/>
  <c r="AG112" i="3"/>
  <c r="AS33" i="3"/>
  <c r="AI35" i="3"/>
  <c r="Y37" i="3"/>
  <c r="AI41" i="3"/>
  <c r="W45" i="3"/>
  <c r="AT48" i="3"/>
  <c r="AV51" i="3"/>
  <c r="AW51" i="3" s="1"/>
  <c r="AV54" i="3"/>
  <c r="AW54" i="3" s="1"/>
  <c r="AV57" i="3"/>
  <c r="AW57" i="3" s="1"/>
  <c r="AV60" i="3"/>
  <c r="AW60" i="3" s="1"/>
  <c r="O63" i="3"/>
  <c r="AT65" i="3"/>
  <c r="AU65" i="3" s="1"/>
  <c r="AV68" i="3"/>
  <c r="AV71" i="3"/>
  <c r="AW71" i="3" s="1"/>
  <c r="AT74" i="3"/>
  <c r="AU74" i="3" s="1"/>
  <c r="AV77" i="3"/>
  <c r="AW77" i="3" s="1"/>
  <c r="O80" i="3"/>
  <c r="O84" i="3"/>
  <c r="O87" i="3"/>
  <c r="AT89" i="3"/>
  <c r="AU89" i="3" s="1"/>
  <c r="O90" i="3"/>
  <c r="AT92" i="3"/>
  <c r="AX92" i="3" s="1"/>
  <c r="AV94" i="3"/>
  <c r="AW94" i="3" s="1"/>
  <c r="AT95" i="3"/>
  <c r="AU95" i="3" s="1"/>
  <c r="O96" i="3"/>
  <c r="O101" i="3"/>
  <c r="AX106" i="3"/>
  <c r="AT108" i="3"/>
  <c r="AX108" i="3" s="1"/>
  <c r="M110" i="3"/>
  <c r="AG110" i="3"/>
  <c r="AV112" i="3"/>
  <c r="AV28" i="3"/>
  <c r="AW28" i="3" s="1"/>
  <c r="AQ28" i="3"/>
  <c r="AV39" i="3"/>
  <c r="AV46" i="3"/>
  <c r="L47" i="3"/>
  <c r="AV48" i="3"/>
  <c r="O51" i="3"/>
  <c r="Y52" i="3"/>
  <c r="AT53" i="3"/>
  <c r="AU53" i="3" s="1"/>
  <c r="O54" i="3"/>
  <c r="O57" i="3"/>
  <c r="O60" i="3"/>
  <c r="AT62" i="3"/>
  <c r="AU62" i="3" s="1"/>
  <c r="AV65" i="3"/>
  <c r="O68" i="3"/>
  <c r="Y27" i="3"/>
  <c r="AS35" i="3"/>
  <c r="AI37" i="3"/>
  <c r="AG45" i="3"/>
  <c r="E47" i="3"/>
  <c r="N47" i="3"/>
  <c r="O48" i="3"/>
  <c r="AT50" i="3"/>
  <c r="AU50" i="3" s="1"/>
  <c r="AU56" i="3"/>
  <c r="AU59" i="3"/>
  <c r="AQ64" i="3"/>
  <c r="O65" i="3"/>
  <c r="AU67" i="3"/>
  <c r="AU73" i="3"/>
  <c r="O74" i="3"/>
  <c r="AU76" i="3"/>
  <c r="O89" i="3"/>
  <c r="AQ91" i="3"/>
  <c r="AV93" i="3"/>
  <c r="AW93" i="3" s="1"/>
  <c r="O95" i="3"/>
  <c r="AX102" i="3"/>
  <c r="AT104" i="3"/>
  <c r="AW104" i="3" s="1"/>
  <c r="M106" i="3"/>
  <c r="AV108" i="3"/>
  <c r="AT109" i="3"/>
  <c r="AU109" i="3" s="1"/>
  <c r="O110" i="3"/>
  <c r="AV111" i="3"/>
  <c r="AW111" i="3" s="1"/>
  <c r="AI36" i="4"/>
  <c r="Y39" i="4"/>
  <c r="Y45" i="4"/>
  <c r="AQ48" i="4"/>
  <c r="AT57" i="4"/>
  <c r="O59" i="4"/>
  <c r="Y61" i="4"/>
  <c r="AV62" i="4"/>
  <c r="Y64" i="4"/>
  <c r="AT76" i="4"/>
  <c r="AU76" i="4" s="1"/>
  <c r="O80" i="4"/>
  <c r="AS92" i="4"/>
  <c r="Y94" i="4"/>
  <c r="AS100" i="4"/>
  <c r="AG104" i="4"/>
  <c r="AV106" i="4"/>
  <c r="AG53" i="4"/>
  <c r="AQ93" i="4"/>
  <c r="AS108" i="4"/>
  <c r="AS27" i="4"/>
  <c r="AS36" i="4"/>
  <c r="AI38" i="4"/>
  <c r="AI39" i="4"/>
  <c r="Y40" i="4"/>
  <c r="Y41" i="4"/>
  <c r="AS43" i="4"/>
  <c r="AI45" i="4"/>
  <c r="W48" i="4"/>
  <c r="AG49" i="4"/>
  <c r="O50" i="4"/>
  <c r="AT53" i="4"/>
  <c r="AU53" i="4" s="1"/>
  <c r="Y54" i="4"/>
  <c r="O57" i="4"/>
  <c r="Y59" i="4"/>
  <c r="AQ60" i="4"/>
  <c r="AI61" i="4"/>
  <c r="Y62" i="4"/>
  <c r="AI64" i="4"/>
  <c r="AQ67" i="4"/>
  <c r="AS69" i="4"/>
  <c r="AI70" i="4"/>
  <c r="Y71" i="4"/>
  <c r="M82" i="4"/>
  <c r="AG89" i="4"/>
  <c r="AS93" i="4"/>
  <c r="Y96" i="4"/>
  <c r="AT101" i="4"/>
  <c r="O108" i="4"/>
  <c r="Y110" i="4"/>
  <c r="Y48" i="4"/>
  <c r="AI56" i="4"/>
  <c r="AQ64" i="4"/>
  <c r="Y68" i="4"/>
  <c r="Y73" i="4"/>
  <c r="AS76" i="4"/>
  <c r="AI77" i="4"/>
  <c r="AT89" i="4"/>
  <c r="AU89" i="4" s="1"/>
  <c r="AV91" i="4"/>
  <c r="AW91" i="4" s="1"/>
  <c r="M101" i="4"/>
  <c r="AG34" i="4"/>
  <c r="O36" i="4"/>
  <c r="AI40" i="4"/>
  <c r="AI46" i="4"/>
  <c r="AQ49" i="4"/>
  <c r="AS64" i="4"/>
  <c r="AI65" i="4"/>
  <c r="AV67" i="4"/>
  <c r="AI75" i="4"/>
  <c r="AQ77" i="4"/>
  <c r="AT87" i="4"/>
  <c r="AU87" i="4" s="1"/>
  <c r="AI87" i="4"/>
  <c r="M89" i="4"/>
  <c r="O91" i="4"/>
  <c r="M94" i="4"/>
  <c r="AS94" i="4"/>
  <c r="AQ95" i="4"/>
  <c r="AI96" i="4"/>
  <c r="AI102" i="4"/>
  <c r="AI106" i="4"/>
  <c r="M109" i="4"/>
  <c r="AT38" i="4"/>
  <c r="AX38" i="4" s="1"/>
  <c r="AG48" i="4"/>
  <c r="AV56" i="4"/>
  <c r="W60" i="4"/>
  <c r="Y63" i="4"/>
  <c r="AQ65" i="4"/>
  <c r="W72" i="4"/>
  <c r="Y76" i="4"/>
  <c r="O77" i="4"/>
  <c r="M87" i="4"/>
  <c r="Y88" i="4"/>
  <c r="AG95" i="4"/>
  <c r="Y27" i="4"/>
  <c r="AT48" i="4"/>
  <c r="AU48" i="4" s="1"/>
  <c r="AI50" i="4"/>
  <c r="Y51" i="4"/>
  <c r="AV52" i="4"/>
  <c r="Y56" i="4"/>
  <c r="AG57" i="4"/>
  <c r="AT65" i="4"/>
  <c r="AU65" i="4" s="1"/>
  <c r="AS65" i="4"/>
  <c r="AI73" i="4"/>
  <c r="AS75" i="4"/>
  <c r="AS77" i="4"/>
  <c r="Y82" i="4"/>
  <c r="Y84" i="4"/>
  <c r="AS85" i="4"/>
  <c r="AV87" i="4"/>
  <c r="AI88" i="4"/>
  <c r="Y89" i="4"/>
  <c r="AT95" i="4"/>
  <c r="AX95" i="4" s="1"/>
  <c r="O52" i="4"/>
  <c r="Y53" i="4"/>
  <c r="AT54" i="4"/>
  <c r="AU54" i="4" s="1"/>
  <c r="AQ57" i="4"/>
  <c r="AT59" i="4"/>
  <c r="AU59" i="4" s="1"/>
  <c r="AG93" i="4"/>
  <c r="AV102" i="4"/>
  <c r="AQ107" i="4"/>
  <c r="AW108" i="1"/>
  <c r="AW69" i="1"/>
  <c r="AU58" i="1"/>
  <c r="AU84" i="1"/>
  <c r="AU92" i="1"/>
  <c r="AU102" i="1"/>
  <c r="M34" i="1"/>
  <c r="O50" i="1"/>
  <c r="O56" i="1"/>
  <c r="M61" i="1"/>
  <c r="O70" i="1"/>
  <c r="O75" i="1"/>
  <c r="O82" i="1"/>
  <c r="O92" i="1"/>
  <c r="O96" i="1"/>
  <c r="O103" i="1"/>
  <c r="M107" i="1"/>
  <c r="M112" i="1"/>
  <c r="Y34" i="1"/>
  <c r="Y38" i="1"/>
  <c r="Y46" i="1"/>
  <c r="W62" i="1"/>
  <c r="W78" i="1"/>
  <c r="W101" i="1"/>
  <c r="AI42" i="1"/>
  <c r="AG73" i="1"/>
  <c r="AT77" i="1"/>
  <c r="AU77" i="1" s="1"/>
  <c r="AT87" i="1"/>
  <c r="AT95" i="1"/>
  <c r="AW95" i="1" s="1"/>
  <c r="AT105" i="1"/>
  <c r="AV58" i="1"/>
  <c r="AW58" i="1" s="1"/>
  <c r="AV74" i="1"/>
  <c r="AV84" i="1"/>
  <c r="AV102" i="1"/>
  <c r="AV110" i="1"/>
  <c r="AW110" i="1" s="1"/>
  <c r="M43" i="1"/>
  <c r="O45" i="1"/>
  <c r="O51" i="1"/>
  <c r="M57" i="1"/>
  <c r="O61" i="1"/>
  <c r="O66" i="1"/>
  <c r="O71" i="1"/>
  <c r="O76" i="1"/>
  <c r="O88" i="1"/>
  <c r="O93" i="1"/>
  <c r="M97" i="1"/>
  <c r="M104" i="1"/>
  <c r="O107" i="1"/>
  <c r="W90" i="1"/>
  <c r="W93" i="1"/>
  <c r="W108" i="1"/>
  <c r="W111" i="1"/>
  <c r="AG50" i="1"/>
  <c r="AG58" i="1"/>
  <c r="AG70" i="1"/>
  <c r="AG91" i="1"/>
  <c r="AG109" i="1"/>
  <c r="AQ53" i="1"/>
  <c r="AS56" i="1"/>
  <c r="AQ73" i="1"/>
  <c r="AT54" i="1"/>
  <c r="AT70" i="1"/>
  <c r="AU70" i="1" s="1"/>
  <c r="AT106" i="1"/>
  <c r="AW106" i="1" s="1"/>
  <c r="AV51" i="1"/>
  <c r="AV75" i="1"/>
  <c r="AW75" i="1" s="1"/>
  <c r="AV93" i="1"/>
  <c r="AV103" i="1"/>
  <c r="AW103" i="1" s="1"/>
  <c r="AU86" i="1"/>
  <c r="AU94" i="1"/>
  <c r="AU104" i="1"/>
  <c r="AU112" i="1"/>
  <c r="O52" i="1"/>
  <c r="O57" i="1"/>
  <c r="O67" i="1"/>
  <c r="O72" i="1"/>
  <c r="M89" i="1"/>
  <c r="M94" i="1"/>
  <c r="O97" i="1"/>
  <c r="O112" i="1"/>
  <c r="Y48" i="1"/>
  <c r="AG85" i="1"/>
  <c r="AG100" i="1"/>
  <c r="AG103" i="1"/>
  <c r="AQ50" i="1"/>
  <c r="AQ57" i="1"/>
  <c r="AQ70" i="1"/>
  <c r="AQ91" i="1"/>
  <c r="AQ109" i="1"/>
  <c r="AV52" i="1"/>
  <c r="AV76" i="1"/>
  <c r="AW76" i="1" s="1"/>
  <c r="AV86" i="1"/>
  <c r="AW86" i="1" s="1"/>
  <c r="AV94" i="1"/>
  <c r="AW94" i="1" s="1"/>
  <c r="AV104" i="1"/>
  <c r="AW104" i="1" s="1"/>
  <c r="AU61" i="1"/>
  <c r="AU45" i="1"/>
  <c r="O28" i="1"/>
  <c r="M48" i="1"/>
  <c r="O53" i="1"/>
  <c r="M58" i="1"/>
  <c r="O62" i="1"/>
  <c r="M68" i="1"/>
  <c r="M73" i="1"/>
  <c r="O77" i="1"/>
  <c r="O85" i="1"/>
  <c r="O89" i="1"/>
  <c r="O108" i="1"/>
  <c r="W49" i="1"/>
  <c r="W73" i="1"/>
  <c r="AS45" i="1"/>
  <c r="AQ54" i="1"/>
  <c r="AQ85" i="1"/>
  <c r="AQ100" i="1"/>
  <c r="AQ103" i="1"/>
  <c r="AT90" i="1"/>
  <c r="AW90" i="1" s="1"/>
  <c r="AV53" i="1"/>
  <c r="AW53" i="1" s="1"/>
  <c r="AV61" i="1"/>
  <c r="AW61" i="1" s="1"/>
  <c r="AV77" i="1"/>
  <c r="M38" i="1"/>
  <c r="O48" i="1"/>
  <c r="O63" i="1"/>
  <c r="O68" i="1"/>
  <c r="O73" i="1"/>
  <c r="O100" i="1"/>
  <c r="O109" i="1"/>
  <c r="W53" i="1"/>
  <c r="W70" i="1"/>
  <c r="W91" i="1"/>
  <c r="W109" i="1"/>
  <c r="AI44" i="1"/>
  <c r="AG65" i="1"/>
  <c r="AG82" i="1"/>
  <c r="AV54" i="1"/>
  <c r="AV78" i="1"/>
  <c r="AW78" i="1" s="1"/>
  <c r="AU55" i="1"/>
  <c r="AU71" i="1"/>
  <c r="AU89" i="1"/>
  <c r="AU97" i="1"/>
  <c r="AU107" i="1"/>
  <c r="O49" i="1"/>
  <c r="O64" i="1"/>
  <c r="O69" i="1"/>
  <c r="M74" i="1"/>
  <c r="O101" i="1"/>
  <c r="O105" i="1"/>
  <c r="W50" i="1"/>
  <c r="Y60" i="1"/>
  <c r="W85" i="1"/>
  <c r="W100" i="1"/>
  <c r="W103" i="1"/>
  <c r="AG54" i="1"/>
  <c r="AG62" i="1"/>
  <c r="AG78" i="1"/>
  <c r="AG101" i="1"/>
  <c r="AS27" i="1"/>
  <c r="AS46" i="1"/>
  <c r="AQ65" i="1"/>
  <c r="AQ82" i="1"/>
  <c r="AT50" i="1"/>
  <c r="AW50" i="1" s="1"/>
  <c r="AT66" i="1"/>
  <c r="AW66" i="1" s="1"/>
  <c r="AV63" i="1"/>
  <c r="AV71" i="1"/>
  <c r="AW71" i="1" s="1"/>
  <c r="AV89" i="1"/>
  <c r="AV107" i="1"/>
  <c r="AU64" i="1"/>
  <c r="AU108" i="1"/>
  <c r="O59" i="1"/>
  <c r="O65" i="1"/>
  <c r="O79" i="1"/>
  <c r="O91" i="1"/>
  <c r="O95" i="1"/>
  <c r="Y37" i="1"/>
  <c r="Y41" i="1"/>
  <c r="Y57" i="1"/>
  <c r="AG90" i="1"/>
  <c r="AG93" i="1"/>
  <c r="AG108" i="1"/>
  <c r="AG111" i="1"/>
  <c r="AQ62" i="1"/>
  <c r="AQ78" i="1"/>
  <c r="AQ101" i="1"/>
  <c r="AV48" i="1"/>
  <c r="AV56" i="1"/>
  <c r="AW56" i="1" s="1"/>
  <c r="AV64" i="1"/>
  <c r="AW64" i="1" s="1"/>
  <c r="AV72" i="1"/>
  <c r="AU73" i="1"/>
  <c r="AU82" i="1"/>
  <c r="O55" i="1"/>
  <c r="O60" i="1"/>
  <c r="O80" i="1"/>
  <c r="O87" i="1"/>
  <c r="O111" i="1"/>
  <c r="W58" i="1"/>
  <c r="W65" i="1"/>
  <c r="W82" i="1"/>
  <c r="AQ90" i="1"/>
  <c r="AQ93" i="1"/>
  <c r="AQ108" i="1"/>
  <c r="AQ111" i="1"/>
  <c r="AV49" i="1"/>
  <c r="AV57" i="1"/>
  <c r="AW57" i="1" s="1"/>
  <c r="AV65" i="1"/>
  <c r="AW65" i="1" s="1"/>
  <c r="AV73" i="1"/>
  <c r="AW73" i="1" s="1"/>
  <c r="AV82" i="1"/>
  <c r="AW82" i="1" s="1"/>
  <c r="AV91" i="1"/>
  <c r="AV101" i="1"/>
  <c r="AW101" i="1" s="1"/>
  <c r="AV109" i="1"/>
  <c r="AG27" i="10"/>
  <c r="W46" i="10"/>
  <c r="AQ58" i="5"/>
  <c r="AQ120" i="5"/>
  <c r="W120" i="5"/>
  <c r="AG37" i="10"/>
  <c r="AS26" i="10"/>
  <c r="W28" i="5"/>
  <c r="M26" i="10"/>
  <c r="AQ37" i="10"/>
  <c r="Y40" i="10"/>
  <c r="AI46" i="10"/>
  <c r="M28" i="5"/>
  <c r="Y35" i="10"/>
  <c r="AQ40" i="10"/>
  <c r="AI35" i="10"/>
  <c r="W37" i="10"/>
  <c r="W40" i="10"/>
  <c r="Y28" i="11"/>
  <c r="O33" i="11"/>
  <c r="AT34" i="11"/>
  <c r="AQ44" i="11"/>
  <c r="AG39" i="11"/>
  <c r="O35" i="11"/>
  <c r="O43" i="11"/>
  <c r="W58" i="5"/>
  <c r="W44" i="11"/>
  <c r="AT54" i="5"/>
  <c r="AX54" i="5" s="1"/>
  <c r="O40" i="12"/>
  <c r="M66" i="5"/>
  <c r="W39" i="5"/>
  <c r="Y72" i="5"/>
  <c r="M39" i="5"/>
  <c r="AQ38" i="12"/>
  <c r="W74" i="5"/>
  <c r="L47" i="5"/>
  <c r="M120" i="5"/>
  <c r="AV37" i="12"/>
  <c r="Y37" i="12"/>
  <c r="AI35" i="12"/>
  <c r="O38" i="12"/>
  <c r="AQ39" i="13"/>
  <c r="M38" i="13"/>
  <c r="Y26" i="13"/>
  <c r="AI35" i="13"/>
  <c r="Y36" i="13"/>
  <c r="W37" i="13"/>
  <c r="W38" i="13"/>
  <c r="O144" i="5"/>
  <c r="D147" i="5"/>
  <c r="Y38" i="13"/>
  <c r="AQ78" i="5"/>
  <c r="K147" i="5"/>
  <c r="G147" i="5"/>
  <c r="L143" i="5"/>
  <c r="AS27" i="14"/>
  <c r="Y43" i="14"/>
  <c r="M40" i="14"/>
  <c r="AQ42" i="14"/>
  <c r="E115" i="9"/>
  <c r="E119" i="9"/>
  <c r="E123" i="9"/>
  <c r="E127" i="9"/>
  <c r="I147" i="5"/>
  <c r="W26" i="14"/>
  <c r="AI39" i="14"/>
  <c r="W45" i="14"/>
  <c r="M54" i="14"/>
  <c r="AS55" i="14"/>
  <c r="O61" i="14"/>
  <c r="AG73" i="14"/>
  <c r="W75" i="14"/>
  <c r="AI82" i="14"/>
  <c r="M85" i="14"/>
  <c r="AQ86" i="14"/>
  <c r="AI87" i="14"/>
  <c r="AG88" i="14"/>
  <c r="W89" i="14"/>
  <c r="M91" i="14"/>
  <c r="AI93" i="14"/>
  <c r="AG94" i="14"/>
  <c r="W96" i="14"/>
  <c r="AQ101" i="14"/>
  <c r="AI102" i="14"/>
  <c r="W104" i="14"/>
  <c r="O105" i="14"/>
  <c r="M106" i="14"/>
  <c r="AV106" i="14"/>
  <c r="AQ107" i="14"/>
  <c r="AG84" i="14"/>
  <c r="AI25" i="14"/>
  <c r="W27" i="14"/>
  <c r="AI34" i="14"/>
  <c r="Y36" i="14"/>
  <c r="W37" i="14"/>
  <c r="AG40" i="14"/>
  <c r="Y41" i="14"/>
  <c r="W42" i="14"/>
  <c r="AG45" i="14"/>
  <c r="AQ65" i="14"/>
  <c r="W69" i="14"/>
  <c r="AQ73" i="14"/>
  <c r="W80" i="14"/>
  <c r="AS82" i="14"/>
  <c r="AT84" i="14"/>
  <c r="M86" i="14"/>
  <c r="AQ88" i="14"/>
  <c r="AG89" i="14"/>
  <c r="W91" i="14"/>
  <c r="O92" i="14"/>
  <c r="AQ94" i="14"/>
  <c r="AI95" i="14"/>
  <c r="AG96" i="14"/>
  <c r="M101" i="14"/>
  <c r="AI103" i="14"/>
  <c r="AG104" i="14"/>
  <c r="W106" i="14"/>
  <c r="M107" i="14"/>
  <c r="M84" i="14"/>
  <c r="AG105" i="14"/>
  <c r="AQ25" i="14"/>
  <c r="AI36" i="14"/>
  <c r="W38" i="14"/>
  <c r="AQ40" i="14"/>
  <c r="AI41" i="14"/>
  <c r="AQ44" i="14"/>
  <c r="AT65" i="14"/>
  <c r="AX65" i="14" s="1"/>
  <c r="AI68" i="14"/>
  <c r="AG69" i="14"/>
  <c r="Y70" i="14"/>
  <c r="AS74" i="14"/>
  <c r="Y78" i="14"/>
  <c r="AT82" i="14"/>
  <c r="AX82" i="14" s="1"/>
  <c r="O84" i="14"/>
  <c r="W86" i="14"/>
  <c r="AV87" i="14"/>
  <c r="M88" i="14"/>
  <c r="AV88" i="14"/>
  <c r="AQ89" i="14"/>
  <c r="AI90" i="14"/>
  <c r="AG91" i="14"/>
  <c r="O93" i="14"/>
  <c r="M94" i="14"/>
  <c r="AQ96" i="14"/>
  <c r="W101" i="14"/>
  <c r="O102" i="14"/>
  <c r="AQ104" i="14"/>
  <c r="AI105" i="14"/>
  <c r="AG106" i="14"/>
  <c r="W107" i="14"/>
  <c r="W66" i="5"/>
  <c r="AT25" i="14"/>
  <c r="AV82" i="14"/>
  <c r="AQ105" i="14"/>
  <c r="AI28" i="14"/>
  <c r="O35" i="14"/>
  <c r="AQ36" i="14"/>
  <c r="AS36" i="14"/>
  <c r="M45" i="14"/>
  <c r="AS46" i="14"/>
  <c r="Y49" i="14"/>
  <c r="AI55" i="14"/>
  <c r="AG56" i="14"/>
  <c r="W65" i="14"/>
  <c r="AX67" i="14"/>
  <c r="AQ69" i="14"/>
  <c r="Y72" i="14"/>
  <c r="W73" i="14"/>
  <c r="AS76" i="14"/>
  <c r="AI78" i="14"/>
  <c r="Y80" i="14"/>
  <c r="W82" i="14"/>
  <c r="AG85" i="14"/>
  <c r="AI85" i="14"/>
  <c r="W88" i="14"/>
  <c r="M89" i="14"/>
  <c r="AQ91" i="14"/>
  <c r="AI92" i="14"/>
  <c r="W94" i="14"/>
  <c r="O95" i="14"/>
  <c r="M96" i="14"/>
  <c r="AV96" i="14"/>
  <c r="AI100" i="14"/>
  <c r="AG101" i="14"/>
  <c r="O103" i="14"/>
  <c r="M104" i="14"/>
  <c r="AQ106" i="14"/>
  <c r="AG107" i="14"/>
  <c r="AT36" i="14"/>
  <c r="AX36" i="14" s="1"/>
  <c r="AT61" i="14"/>
  <c r="AU61" i="14" s="1"/>
  <c r="Y70" i="13"/>
  <c r="AQ26" i="13"/>
  <c r="M33" i="13"/>
  <c r="AV38" i="13"/>
  <c r="AS39" i="13"/>
  <c r="AU45" i="13"/>
  <c r="AQ46" i="13"/>
  <c r="AI54" i="13"/>
  <c r="AQ60" i="13"/>
  <c r="AI84" i="13"/>
  <c r="AG85" i="13"/>
  <c r="Y86" i="13"/>
  <c r="W87" i="13"/>
  <c r="M89" i="13"/>
  <c r="AS90" i="13"/>
  <c r="AI91" i="13"/>
  <c r="AG92" i="13"/>
  <c r="W94" i="13"/>
  <c r="M96" i="13"/>
  <c r="AQ100" i="13"/>
  <c r="AG101" i="13"/>
  <c r="O104" i="13"/>
  <c r="AQ106" i="13"/>
  <c r="AI107" i="13"/>
  <c r="AS35" i="13"/>
  <c r="Y37" i="13"/>
  <c r="AT39" i="13"/>
  <c r="AS40" i="13"/>
  <c r="W58" i="13"/>
  <c r="Y65" i="13"/>
  <c r="O67" i="13"/>
  <c r="M75" i="13"/>
  <c r="W88" i="13"/>
  <c r="W95" i="13"/>
  <c r="AG102" i="13"/>
  <c r="W33" i="13"/>
  <c r="AT35" i="13"/>
  <c r="AX35" i="13" s="1"/>
  <c r="AQ41" i="13"/>
  <c r="AI42" i="13"/>
  <c r="Y44" i="13"/>
  <c r="M60" i="13"/>
  <c r="AQ85" i="13"/>
  <c r="AI86" i="13"/>
  <c r="Y88" i="13"/>
  <c r="W89" i="13"/>
  <c r="O90" i="13"/>
  <c r="AQ92" i="13"/>
  <c r="AI93" i="13"/>
  <c r="AG94" i="13"/>
  <c r="Y95" i="13"/>
  <c r="W96" i="13"/>
  <c r="M100" i="13"/>
  <c r="AQ101" i="13"/>
  <c r="AI102" i="13"/>
  <c r="Y104" i="13"/>
  <c r="M106" i="13"/>
  <c r="Y25" i="13"/>
  <c r="M27" i="13"/>
  <c r="AS27" i="13"/>
  <c r="AQ28" i="13"/>
  <c r="W39" i="13"/>
  <c r="M41" i="13"/>
  <c r="Y45" i="13"/>
  <c r="W46" i="13"/>
  <c r="W52" i="13"/>
  <c r="AV53" i="13"/>
  <c r="AQ56" i="13"/>
  <c r="Y66" i="13"/>
  <c r="O75" i="13"/>
  <c r="AS77" i="13"/>
  <c r="AG88" i="13"/>
  <c r="M91" i="13"/>
  <c r="AQ93" i="13"/>
  <c r="AG95" i="13"/>
  <c r="O100" i="13"/>
  <c r="AQ102" i="13"/>
  <c r="W28" i="13"/>
  <c r="W35" i="13"/>
  <c r="AQ37" i="13"/>
  <c r="W40" i="13"/>
  <c r="AR47" i="13"/>
  <c r="AV61" i="13"/>
  <c r="W75" i="13"/>
  <c r="M77" i="13"/>
  <c r="AI80" i="13"/>
  <c r="O84" i="13"/>
  <c r="M85" i="13"/>
  <c r="AS86" i="13"/>
  <c r="AQ87" i="13"/>
  <c r="AG89" i="13"/>
  <c r="Y90" i="13"/>
  <c r="O91" i="13"/>
  <c r="M92" i="13"/>
  <c r="AQ94" i="13"/>
  <c r="AG96" i="13"/>
  <c r="W100" i="13"/>
  <c r="AS102" i="13"/>
  <c r="AI104" i="13"/>
  <c r="W106" i="13"/>
  <c r="O107" i="13"/>
  <c r="AG39" i="13"/>
  <c r="AT48" i="13"/>
  <c r="AX48" i="13" s="1"/>
  <c r="AG64" i="13"/>
  <c r="AQ88" i="13"/>
  <c r="AQ95" i="13"/>
  <c r="M102" i="13"/>
  <c r="AS25" i="13"/>
  <c r="Y27" i="13"/>
  <c r="AQ33" i="13"/>
  <c r="AI34" i="13"/>
  <c r="O37" i="13"/>
  <c r="AQ38" i="13"/>
  <c r="AV42" i="13"/>
  <c r="AT43" i="13"/>
  <c r="AQ45" i="13"/>
  <c r="Y61" i="13"/>
  <c r="AQ89" i="13"/>
  <c r="AQ96" i="13"/>
  <c r="AQ105" i="13"/>
  <c r="AG106" i="13"/>
  <c r="V84" i="5"/>
  <c r="AQ26" i="12"/>
  <c r="M33" i="12"/>
  <c r="AS34" i="12"/>
  <c r="Y36" i="12"/>
  <c r="AI52" i="12"/>
  <c r="AI67" i="12"/>
  <c r="M71" i="12"/>
  <c r="AS72" i="12"/>
  <c r="AI74" i="12"/>
  <c r="Y76" i="12"/>
  <c r="O78" i="12"/>
  <c r="AV87" i="12"/>
  <c r="M88" i="12"/>
  <c r="AG90" i="12"/>
  <c r="O95" i="12"/>
  <c r="M96" i="12"/>
  <c r="M100" i="12"/>
  <c r="AG100" i="12"/>
  <c r="O105" i="12"/>
  <c r="E37" i="9"/>
  <c r="Y75" i="5"/>
  <c r="W71" i="5"/>
  <c r="AT90" i="12"/>
  <c r="AU90" i="12" s="1"/>
  <c r="V91" i="5"/>
  <c r="W91" i="5" s="1"/>
  <c r="O25" i="12"/>
  <c r="AS26" i="12"/>
  <c r="AI40" i="12"/>
  <c r="Y42" i="12"/>
  <c r="AS45" i="12"/>
  <c r="AQ46" i="12"/>
  <c r="Y48" i="12"/>
  <c r="Y56" i="12"/>
  <c r="AS66" i="12"/>
  <c r="Y70" i="12"/>
  <c r="AV71" i="12"/>
  <c r="AI75" i="12"/>
  <c r="AG76" i="12"/>
  <c r="W78" i="12"/>
  <c r="O87" i="12"/>
  <c r="AT91" i="12"/>
  <c r="AU91" i="12" s="1"/>
  <c r="M93" i="12"/>
  <c r="AI94" i="12"/>
  <c r="O96" i="12"/>
  <c r="AV104" i="12"/>
  <c r="AW104" i="12" s="1"/>
  <c r="Y106" i="12"/>
  <c r="AQ107" i="12"/>
  <c r="Y71" i="5"/>
  <c r="U147" i="12"/>
  <c r="W33" i="12"/>
  <c r="AG40" i="12"/>
  <c r="AV65" i="12"/>
  <c r="W71" i="12"/>
  <c r="AV85" i="12"/>
  <c r="AS88" i="12"/>
  <c r="O90" i="12"/>
  <c r="AV91" i="12"/>
  <c r="AV93" i="12"/>
  <c r="W95" i="12"/>
  <c r="AQ95" i="12"/>
  <c r="AS96" i="12"/>
  <c r="O100" i="12"/>
  <c r="AV101" i="12"/>
  <c r="AT102" i="12"/>
  <c r="AU102" i="12" s="1"/>
  <c r="O104" i="12"/>
  <c r="AV107" i="12"/>
  <c r="M74" i="5"/>
  <c r="Z95" i="5"/>
  <c r="Z95" i="9" s="1"/>
  <c r="AV35" i="12"/>
  <c r="AS36" i="12"/>
  <c r="AS40" i="12"/>
  <c r="AS41" i="12"/>
  <c r="AI48" i="12"/>
  <c r="AS61" i="12"/>
  <c r="AI62" i="12"/>
  <c r="W65" i="12"/>
  <c r="AV66" i="12"/>
  <c r="AT67" i="12"/>
  <c r="AX67" i="12" s="1"/>
  <c r="AQ68" i="12"/>
  <c r="AS68" i="12"/>
  <c r="AS69" i="12"/>
  <c r="AT74" i="12"/>
  <c r="AX74" i="12" s="1"/>
  <c r="AX75" i="12"/>
  <c r="AS75" i="12"/>
  <c r="AG78" i="12"/>
  <c r="AS89" i="12"/>
  <c r="O91" i="12"/>
  <c r="O93" i="12"/>
  <c r="AS94" i="12"/>
  <c r="AS102" i="12"/>
  <c r="X33" i="9"/>
  <c r="X37" i="9"/>
  <c r="X41" i="9"/>
  <c r="X50" i="9"/>
  <c r="X54" i="9"/>
  <c r="W41" i="12"/>
  <c r="AG71" i="12"/>
  <c r="AT106" i="12"/>
  <c r="AU106" i="12" s="1"/>
  <c r="AT75" i="5"/>
  <c r="AX75" i="5" s="1"/>
  <c r="M41" i="12"/>
  <c r="AS42" i="12"/>
  <c r="Y45" i="12"/>
  <c r="W46" i="12"/>
  <c r="AQ55" i="12"/>
  <c r="AS62" i="12"/>
  <c r="AI64" i="12"/>
  <c r="AV75" i="12"/>
  <c r="AW75" i="12" s="1"/>
  <c r="M77" i="12"/>
  <c r="AT84" i="12"/>
  <c r="AX84" i="12" s="1"/>
  <c r="M86" i="12"/>
  <c r="AV89" i="12"/>
  <c r="AV94" i="12"/>
  <c r="AQ103" i="12"/>
  <c r="AQ105" i="12"/>
  <c r="M106" i="12"/>
  <c r="Q147" i="12"/>
  <c r="AC147" i="12"/>
  <c r="AI26" i="12"/>
  <c r="AQ33" i="12"/>
  <c r="AV41" i="12"/>
  <c r="AT48" i="12"/>
  <c r="AU48" i="12" s="1"/>
  <c r="AS56" i="12"/>
  <c r="W60" i="12"/>
  <c r="AI66" i="12"/>
  <c r="O77" i="12"/>
  <c r="AT87" i="12"/>
  <c r="AU87" i="12" s="1"/>
  <c r="Y89" i="12"/>
  <c r="AT92" i="12"/>
  <c r="AU92" i="12" s="1"/>
  <c r="AG93" i="12"/>
  <c r="M95" i="12"/>
  <c r="AG95" i="12"/>
  <c r="Y102" i="12"/>
  <c r="AV103" i="12"/>
  <c r="AT105" i="12"/>
  <c r="AQ105" i="11"/>
  <c r="AG107" i="11"/>
  <c r="AI28" i="11"/>
  <c r="AS35" i="11"/>
  <c r="AQ36" i="11"/>
  <c r="O41" i="11"/>
  <c r="AI44" i="11"/>
  <c r="Y60" i="11"/>
  <c r="Y61" i="11"/>
  <c r="W77" i="11"/>
  <c r="Y76" i="5"/>
  <c r="AT76" i="5"/>
  <c r="AX76" i="5" s="1"/>
  <c r="AQ107" i="11"/>
  <c r="W25" i="11"/>
  <c r="AQ28" i="11"/>
  <c r="Y34" i="11"/>
  <c r="AI39" i="11"/>
  <c r="M44" i="11"/>
  <c r="AS44" i="11"/>
  <c r="AS58" i="11"/>
  <c r="AI60" i="11"/>
  <c r="O27" i="11"/>
  <c r="AI53" i="11"/>
  <c r="W95" i="11"/>
  <c r="AT79" i="5"/>
  <c r="AX79" i="5" s="1"/>
  <c r="AT68" i="5"/>
  <c r="AX68" i="5" s="1"/>
  <c r="AI34" i="11"/>
  <c r="Y35" i="11"/>
  <c r="W36" i="11"/>
  <c r="M39" i="11"/>
  <c r="AS61" i="11"/>
  <c r="W60" i="5"/>
  <c r="AI55" i="11"/>
  <c r="W107" i="11"/>
  <c r="AQ25" i="11"/>
  <c r="AQ34" i="11"/>
  <c r="AS34" i="11"/>
  <c r="AI35" i="11"/>
  <c r="O46" i="11"/>
  <c r="Y59" i="11"/>
  <c r="M84" i="11"/>
  <c r="M92" i="11"/>
  <c r="M102" i="11"/>
  <c r="Y34" i="10"/>
  <c r="AT36" i="10"/>
  <c r="AS36" i="10"/>
  <c r="AT40" i="10"/>
  <c r="AU40" i="10" s="1"/>
  <c r="AS40" i="10"/>
  <c r="AQ41" i="10"/>
  <c r="O46" i="10"/>
  <c r="AV48" i="10"/>
  <c r="O52" i="10"/>
  <c r="AT65" i="10"/>
  <c r="AG75" i="10"/>
  <c r="AV85" i="10"/>
  <c r="O88" i="10"/>
  <c r="AT90" i="10"/>
  <c r="AU90" i="10" s="1"/>
  <c r="AV93" i="10"/>
  <c r="AV96" i="10"/>
  <c r="M101" i="10"/>
  <c r="AG101" i="10"/>
  <c r="O103" i="10"/>
  <c r="AT107" i="10"/>
  <c r="AU107" i="10" s="1"/>
  <c r="O108" i="10"/>
  <c r="W109" i="10"/>
  <c r="AQ109" i="10"/>
  <c r="AQ25" i="10"/>
  <c r="AG26" i="10"/>
  <c r="AI33" i="10"/>
  <c r="Y39" i="10"/>
  <c r="AS41" i="10"/>
  <c r="AQ42" i="10"/>
  <c r="AI43" i="10"/>
  <c r="M46" i="10"/>
  <c r="AV53" i="10"/>
  <c r="AS55" i="10"/>
  <c r="AS59" i="10"/>
  <c r="AS60" i="10"/>
  <c r="AI61" i="10"/>
  <c r="AI62" i="10"/>
  <c r="Y63" i="10"/>
  <c r="AT66" i="10"/>
  <c r="AX66" i="10" s="1"/>
  <c r="M67" i="10"/>
  <c r="AS67" i="10"/>
  <c r="AQ68" i="10"/>
  <c r="AI69" i="10"/>
  <c r="Y70" i="10"/>
  <c r="W71" i="10"/>
  <c r="O72" i="10"/>
  <c r="AS74" i="10"/>
  <c r="AG76" i="10"/>
  <c r="AT79" i="10"/>
  <c r="AU79" i="10" s="1"/>
  <c r="AG80" i="10"/>
  <c r="O85" i="10"/>
  <c r="M90" i="10"/>
  <c r="AT91" i="10"/>
  <c r="AU91" i="10" s="1"/>
  <c r="O93" i="10"/>
  <c r="O96" i="10"/>
  <c r="AQ100" i="10"/>
  <c r="AV101" i="10"/>
  <c r="AT102" i="10"/>
  <c r="AU102" i="10" s="1"/>
  <c r="AT105" i="10"/>
  <c r="AU105" i="10" s="1"/>
  <c r="AV107" i="10"/>
  <c r="AW107" i="10" s="1"/>
  <c r="M111" i="10"/>
  <c r="AQ112" i="10"/>
  <c r="AS37" i="10"/>
  <c r="AI38" i="10"/>
  <c r="Y49" i="10"/>
  <c r="Y53" i="10"/>
  <c r="Y65" i="10"/>
  <c r="AV79" i="10"/>
  <c r="AT80" i="10"/>
  <c r="W87" i="10"/>
  <c r="AV90" i="10"/>
  <c r="W95" i="10"/>
  <c r="AQ95" i="10"/>
  <c r="AW102" i="10"/>
  <c r="M105" i="10"/>
  <c r="AG105" i="10"/>
  <c r="AQ26" i="10"/>
  <c r="AF47" i="10"/>
  <c r="AI47" i="10" s="1"/>
  <c r="AI52" i="10"/>
  <c r="O56" i="10"/>
  <c r="O74" i="10"/>
  <c r="Y78" i="10"/>
  <c r="AV84" i="10"/>
  <c r="AT89" i="10"/>
  <c r="AU89" i="10" s="1"/>
  <c r="O90" i="10"/>
  <c r="AV92" i="10"/>
  <c r="AV100" i="10"/>
  <c r="AW100" i="10" s="1"/>
  <c r="AT106" i="10"/>
  <c r="AU106" i="10" s="1"/>
  <c r="AU109" i="10"/>
  <c r="W111" i="10"/>
  <c r="M112" i="10"/>
  <c r="AV112" i="10"/>
  <c r="AV42" i="10"/>
  <c r="AI45" i="10"/>
  <c r="AV68" i="10"/>
  <c r="W101" i="10"/>
  <c r="M109" i="10"/>
  <c r="AG109" i="10"/>
  <c r="M27" i="10"/>
  <c r="AT34" i="10"/>
  <c r="AX34" i="10" s="1"/>
  <c r="AG36" i="10"/>
  <c r="Y41" i="10"/>
  <c r="AV43" i="10"/>
  <c r="AW43" i="10" s="1"/>
  <c r="AS44" i="10"/>
  <c r="AQ48" i="10"/>
  <c r="AH47" i="10"/>
  <c r="Y50" i="10"/>
  <c r="AV51" i="10"/>
  <c r="M52" i="10"/>
  <c r="AI54" i="10"/>
  <c r="W56" i="10"/>
  <c r="AG59" i="10"/>
  <c r="AS64" i="10"/>
  <c r="AI65" i="10"/>
  <c r="W68" i="10"/>
  <c r="AS70" i="10"/>
  <c r="AQ71" i="10"/>
  <c r="AI72" i="10"/>
  <c r="AI73" i="10"/>
  <c r="Y74" i="10"/>
  <c r="AT76" i="10"/>
  <c r="AU76" i="10" s="1"/>
  <c r="AG79" i="10"/>
  <c r="M86" i="10"/>
  <c r="AU87" i="10"/>
  <c r="O89" i="10"/>
  <c r="M94" i="10"/>
  <c r="AV104" i="10"/>
  <c r="O106" i="10"/>
  <c r="AT110" i="10"/>
  <c r="AU110" i="10" s="1"/>
  <c r="AG111" i="10"/>
  <c r="W112" i="10"/>
  <c r="AV27" i="10"/>
  <c r="Y33" i="10"/>
  <c r="W38" i="10"/>
  <c r="AI41" i="10"/>
  <c r="Y43" i="10"/>
  <c r="M45" i="10"/>
  <c r="AG46" i="10"/>
  <c r="Y51" i="10"/>
  <c r="AI55" i="10"/>
  <c r="O58" i="10"/>
  <c r="AT64" i="10"/>
  <c r="AU64" i="10" s="1"/>
  <c r="AG68" i="10"/>
  <c r="Y69" i="10"/>
  <c r="AI74" i="10"/>
  <c r="AI80" i="10"/>
  <c r="AT85" i="10"/>
  <c r="AU85" i="10" s="1"/>
  <c r="O86" i="10"/>
  <c r="AV87" i="10"/>
  <c r="AV88" i="10"/>
  <c r="AW88" i="10" s="1"/>
  <c r="AT93" i="10"/>
  <c r="AX93" i="10" s="1"/>
  <c r="O94" i="10"/>
  <c r="AV95" i="10"/>
  <c r="AT96" i="10"/>
  <c r="AU96" i="10" s="1"/>
  <c r="AT101" i="10"/>
  <c r="AU101" i="10" s="1"/>
  <c r="AV103" i="10"/>
  <c r="AW103" i="10" s="1"/>
  <c r="AV108" i="10"/>
  <c r="AW108" i="10" s="1"/>
  <c r="O110" i="10"/>
  <c r="AQ111" i="10"/>
  <c r="AG112" i="10"/>
  <c r="AI26" i="8"/>
  <c r="AG27" i="8"/>
  <c r="Y28" i="8"/>
  <c r="O33" i="8"/>
  <c r="M34" i="8"/>
  <c r="AQ36" i="8"/>
  <c r="AG38" i="8"/>
  <c r="AQ44" i="8"/>
  <c r="AG46" i="8"/>
  <c r="X112" i="9"/>
  <c r="X117" i="9"/>
  <c r="X121" i="9"/>
  <c r="X133" i="9"/>
  <c r="AH40" i="9"/>
  <c r="AH44" i="9"/>
  <c r="AH85" i="9"/>
  <c r="AH93" i="9"/>
  <c r="AH111" i="9"/>
  <c r="AH121" i="9"/>
  <c r="AP37" i="9"/>
  <c r="AP45" i="9"/>
  <c r="AX84" i="8"/>
  <c r="AG34" i="8"/>
  <c r="O27" i="8"/>
  <c r="M28" i="8"/>
  <c r="AQ33" i="8"/>
  <c r="M39" i="8"/>
  <c r="AQ41" i="8"/>
  <c r="W45" i="8"/>
  <c r="X118" i="9"/>
  <c r="X122" i="9"/>
  <c r="U131" i="9"/>
  <c r="AH26" i="9"/>
  <c r="AH37" i="9"/>
  <c r="AH41" i="9"/>
  <c r="AH45" i="9"/>
  <c r="AP35" i="9"/>
  <c r="AP43" i="9"/>
  <c r="AP60" i="9"/>
  <c r="AP68" i="9"/>
  <c r="M25" i="8"/>
  <c r="AS26" i="8"/>
  <c r="AQ27" i="8"/>
  <c r="AI28" i="8"/>
  <c r="Y33" i="8"/>
  <c r="W34" i="8"/>
  <c r="M36" i="8"/>
  <c r="AQ38" i="8"/>
  <c r="AG40" i="8"/>
  <c r="W42" i="8"/>
  <c r="M44" i="8"/>
  <c r="AQ46" i="8"/>
  <c r="AS48" i="8"/>
  <c r="AQ49" i="8"/>
  <c r="AG51" i="8"/>
  <c r="Y52" i="8"/>
  <c r="W53" i="8"/>
  <c r="Y61" i="8"/>
  <c r="O62" i="8"/>
  <c r="M63" i="8"/>
  <c r="Y66" i="8"/>
  <c r="W35" i="8"/>
  <c r="W43" i="8"/>
  <c r="W54" i="8"/>
  <c r="W25" i="8"/>
  <c r="O26" i="8"/>
  <c r="M27" i="8"/>
  <c r="AS28" i="8"/>
  <c r="AI33" i="8"/>
  <c r="W36" i="8"/>
  <c r="M38" i="8"/>
  <c r="AQ40" i="8"/>
  <c r="W44" i="8"/>
  <c r="AV45" i="8"/>
  <c r="M46" i="8"/>
  <c r="M49" i="8"/>
  <c r="AS50" i="8"/>
  <c r="W63" i="8"/>
  <c r="AQ65" i="8"/>
  <c r="AG35" i="8"/>
  <c r="AG43" i="8"/>
  <c r="AG54" i="8"/>
  <c r="AG25" i="8"/>
  <c r="Y26" i="8"/>
  <c r="W27" i="8"/>
  <c r="O28" i="8"/>
  <c r="AS33" i="8"/>
  <c r="AQ34" i="8"/>
  <c r="AG36" i="8"/>
  <c r="W38" i="8"/>
  <c r="M40" i="8"/>
  <c r="AQ42" i="8"/>
  <c r="AG44" i="8"/>
  <c r="W46" i="8"/>
  <c r="Y48" i="8"/>
  <c r="W49" i="8"/>
  <c r="M51" i="8"/>
  <c r="AS52" i="8"/>
  <c r="AQ53" i="8"/>
  <c r="AG59" i="8"/>
  <c r="AG63" i="8"/>
  <c r="W64" i="8"/>
  <c r="Y64" i="8"/>
  <c r="W28" i="8"/>
  <c r="AQ35" i="8"/>
  <c r="W39" i="8"/>
  <c r="AQ43" i="8"/>
  <c r="W50" i="8"/>
  <c r="AQ54" i="8"/>
  <c r="Y56" i="8"/>
  <c r="W57" i="8"/>
  <c r="M70" i="8"/>
  <c r="O70" i="8"/>
  <c r="AS25" i="8"/>
  <c r="AI27" i="8"/>
  <c r="M35" i="8"/>
  <c r="M43" i="8"/>
  <c r="Y51" i="8"/>
  <c r="M54" i="8"/>
  <c r="O58" i="8"/>
  <c r="M59" i="8"/>
  <c r="M71" i="8"/>
  <c r="W71" i="8"/>
  <c r="AX75" i="8"/>
  <c r="AT77" i="8"/>
  <c r="AT80" i="8"/>
  <c r="AU80" i="8" s="1"/>
  <c r="AV84" i="8"/>
  <c r="AV85" i="8"/>
  <c r="AV96" i="8"/>
  <c r="Y106" i="8"/>
  <c r="AS106" i="8"/>
  <c r="AT108" i="8"/>
  <c r="AU108" i="8" s="1"/>
  <c r="O109" i="8"/>
  <c r="AI109" i="8"/>
  <c r="AV110" i="8"/>
  <c r="W122" i="8"/>
  <c r="M124" i="8"/>
  <c r="AQ126" i="8"/>
  <c r="AI127" i="8"/>
  <c r="AG128" i="8"/>
  <c r="AT134" i="8"/>
  <c r="AU134" i="8" s="1"/>
  <c r="Y136" i="8"/>
  <c r="AT137" i="8"/>
  <c r="AW75" i="8"/>
  <c r="AV77" i="8"/>
  <c r="AV80" i="8"/>
  <c r="AV108" i="8"/>
  <c r="AW108" i="8" s="1"/>
  <c r="AT112" i="8"/>
  <c r="AQ118" i="8"/>
  <c r="W119" i="8"/>
  <c r="AG121" i="8"/>
  <c r="AH103" i="9"/>
  <c r="AQ51" i="8"/>
  <c r="AG53" i="8"/>
  <c r="Y54" i="8"/>
  <c r="W55" i="8"/>
  <c r="O56" i="8"/>
  <c r="W58" i="8"/>
  <c r="O59" i="8"/>
  <c r="AS59" i="8"/>
  <c r="AI60" i="8"/>
  <c r="M65" i="8"/>
  <c r="AG66" i="8"/>
  <c r="Y69" i="8"/>
  <c r="AS70" i="8"/>
  <c r="W72" i="8"/>
  <c r="O74" i="8"/>
  <c r="M75" i="8"/>
  <c r="O77" i="8"/>
  <c r="O79" i="8"/>
  <c r="O80" i="8"/>
  <c r="M87" i="8"/>
  <c r="AX88" i="8"/>
  <c r="AT90" i="8"/>
  <c r="AX90" i="8" s="1"/>
  <c r="O91" i="8"/>
  <c r="M92" i="8"/>
  <c r="AT93" i="8"/>
  <c r="AU93" i="8" s="1"/>
  <c r="AT101" i="8"/>
  <c r="AU101" i="8" s="1"/>
  <c r="AT104" i="8"/>
  <c r="AX104" i="8" s="1"/>
  <c r="O105" i="8"/>
  <c r="M106" i="8"/>
  <c r="O108" i="8"/>
  <c r="AV112" i="8"/>
  <c r="AV116" i="8"/>
  <c r="AV118" i="8"/>
  <c r="Y119" i="8"/>
  <c r="AI121" i="8"/>
  <c r="AG122" i="8"/>
  <c r="W124" i="8"/>
  <c r="M126" i="8"/>
  <c r="AQ128" i="8"/>
  <c r="L129" i="8"/>
  <c r="O134" i="8"/>
  <c r="O137" i="8"/>
  <c r="O144" i="8"/>
  <c r="AG145" i="8"/>
  <c r="AS65" i="8"/>
  <c r="AG69" i="8"/>
  <c r="AT76" i="8"/>
  <c r="AU76" i="8" s="1"/>
  <c r="W84" i="8"/>
  <c r="AQ84" i="8"/>
  <c r="AV90" i="8"/>
  <c r="AW92" i="8"/>
  <c r="AV93" i="8"/>
  <c r="W96" i="8"/>
  <c r="M101" i="8"/>
  <c r="AV104" i="8"/>
  <c r="AT107" i="8"/>
  <c r="AU107" i="8" s="1"/>
  <c r="O112" i="8"/>
  <c r="AG117" i="8"/>
  <c r="AQ121" i="8"/>
  <c r="AG123" i="8"/>
  <c r="AQ129" i="8"/>
  <c r="W133" i="8"/>
  <c r="AQ133" i="8"/>
  <c r="AT136" i="8"/>
  <c r="AI136" i="8"/>
  <c r="AW95" i="8"/>
  <c r="AQ122" i="8"/>
  <c r="W126" i="8"/>
  <c r="AT132" i="8"/>
  <c r="AT131" i="8" s="1"/>
  <c r="AU131" i="8" s="1"/>
  <c r="AV136" i="8"/>
  <c r="O145" i="8"/>
  <c r="AI64" i="8"/>
  <c r="M66" i="8"/>
  <c r="Y70" i="8"/>
  <c r="AQ71" i="8"/>
  <c r="AT73" i="8"/>
  <c r="AU73" i="8" s="1"/>
  <c r="O76" i="8"/>
  <c r="AT78" i="8"/>
  <c r="AU78" i="8" s="1"/>
  <c r="AT82" i="8"/>
  <c r="AU82" i="8" s="1"/>
  <c r="AV86" i="8"/>
  <c r="AV88" i="8"/>
  <c r="AW88" i="8" s="1"/>
  <c r="AT89" i="8"/>
  <c r="AU89" i="8" s="1"/>
  <c r="M95" i="8"/>
  <c r="O101" i="8"/>
  <c r="M102" i="8"/>
  <c r="AG102" i="8"/>
  <c r="O107" i="8"/>
  <c r="M111" i="8"/>
  <c r="M115" i="8"/>
  <c r="M121" i="8"/>
  <c r="O136" i="8"/>
  <c r="AT138" i="8"/>
  <c r="AU138" i="8" s="1"/>
  <c r="O146" i="8"/>
  <c r="W60" i="8"/>
  <c r="AS66" i="8"/>
  <c r="M69" i="8"/>
  <c r="AG70" i="8"/>
  <c r="AI72" i="8"/>
  <c r="M78" i="8"/>
  <c r="AV82" i="8"/>
  <c r="AW82" i="8" s="1"/>
  <c r="O86" i="8"/>
  <c r="W87" i="8"/>
  <c r="O88" i="8"/>
  <c r="AV89" i="8"/>
  <c r="AV100" i="8"/>
  <c r="AV103" i="8"/>
  <c r="AW103" i="8" s="1"/>
  <c r="M109" i="8"/>
  <c r="O117" i="8"/>
  <c r="AG118" i="8"/>
  <c r="M119" i="8"/>
  <c r="M122" i="8"/>
  <c r="AQ124" i="8"/>
  <c r="AI125" i="8"/>
  <c r="AG126" i="8"/>
  <c r="W128" i="8"/>
  <c r="AU133" i="8"/>
  <c r="M138" i="8"/>
  <c r="AS55" i="8"/>
  <c r="AI56" i="8"/>
  <c r="M61" i="8"/>
  <c r="AG65" i="8"/>
  <c r="AI67" i="8"/>
  <c r="O71" i="8"/>
  <c r="AT74" i="8"/>
  <c r="AU74" i="8" s="1"/>
  <c r="AV78" i="8"/>
  <c r="AT79" i="8"/>
  <c r="AU79" i="8" s="1"/>
  <c r="O82" i="8"/>
  <c r="M84" i="8"/>
  <c r="AT85" i="8"/>
  <c r="AU85" i="8" s="1"/>
  <c r="O89" i="8"/>
  <c r="AT91" i="8"/>
  <c r="AU91" i="8" s="1"/>
  <c r="AT94" i="8"/>
  <c r="AW94" i="8" s="1"/>
  <c r="O95" i="8"/>
  <c r="M96" i="8"/>
  <c r="O100" i="8"/>
  <c r="O102" i="8"/>
  <c r="O103" i="8"/>
  <c r="AT105" i="8"/>
  <c r="AU105" i="8" s="1"/>
  <c r="AT110" i="8"/>
  <c r="AU110" i="8" s="1"/>
  <c r="AS115" i="8"/>
  <c r="AS117" i="8"/>
  <c r="W121" i="8"/>
  <c r="M123" i="8"/>
  <c r="AQ125" i="8"/>
  <c r="M133" i="8"/>
  <c r="AG133" i="8"/>
  <c r="AV138" i="8"/>
  <c r="AT144" i="8"/>
  <c r="V115" i="9"/>
  <c r="V123" i="9"/>
  <c r="AF27" i="9"/>
  <c r="AF34" i="9"/>
  <c r="AF38" i="9"/>
  <c r="AF42" i="9"/>
  <c r="AF46" i="9"/>
  <c r="AB47" i="9"/>
  <c r="AF51" i="9"/>
  <c r="AF55" i="9"/>
  <c r="AF59" i="9"/>
  <c r="AF63" i="9"/>
  <c r="AF67" i="9"/>
  <c r="AF71" i="9"/>
  <c r="AF75" i="9"/>
  <c r="AF79" i="9"/>
  <c r="AF132" i="9"/>
  <c r="AF137" i="9"/>
  <c r="AP36" i="9"/>
  <c r="AP44" i="9"/>
  <c r="AP53" i="9"/>
  <c r="AP61" i="9"/>
  <c r="AP69" i="9"/>
  <c r="V118" i="9"/>
  <c r="V122" i="9"/>
  <c r="V141" i="9"/>
  <c r="V140" i="9" s="1"/>
  <c r="AF50" i="9"/>
  <c r="AF54" i="9"/>
  <c r="AF58" i="9"/>
  <c r="AF62" i="9"/>
  <c r="AF66" i="9"/>
  <c r="AF70" i="9"/>
  <c r="AF74" i="9"/>
  <c r="AF78" i="9"/>
  <c r="AH120" i="9"/>
  <c r="AF136" i="9"/>
  <c r="AP38" i="9"/>
  <c r="AP46" i="9"/>
  <c r="AX74" i="7"/>
  <c r="AP27" i="9"/>
  <c r="J147" i="7"/>
  <c r="AQ25" i="7"/>
  <c r="AI26" i="7"/>
  <c r="AG27" i="7"/>
  <c r="O33" i="7"/>
  <c r="M34" i="7"/>
  <c r="AQ36" i="7"/>
  <c r="AI37" i="7"/>
  <c r="AG38" i="7"/>
  <c r="W40" i="7"/>
  <c r="O41" i="7"/>
  <c r="M42" i="7"/>
  <c r="AQ44" i="7"/>
  <c r="AI45" i="7"/>
  <c r="AG46" i="7"/>
  <c r="AF47" i="7"/>
  <c r="M48" i="7"/>
  <c r="AS49" i="7"/>
  <c r="AQ50" i="7"/>
  <c r="AI51" i="7"/>
  <c r="AG52" i="7"/>
  <c r="Y53" i="7"/>
  <c r="W54" i="7"/>
  <c r="M25" i="7"/>
  <c r="AQ27" i="7"/>
  <c r="AI28" i="7"/>
  <c r="W34" i="7"/>
  <c r="O35" i="7"/>
  <c r="M36" i="7"/>
  <c r="AQ38" i="7"/>
  <c r="AI39" i="7"/>
  <c r="AG40" i="7"/>
  <c r="W42" i="7"/>
  <c r="O43" i="7"/>
  <c r="M44" i="7"/>
  <c r="AQ46" i="7"/>
  <c r="O49" i="7"/>
  <c r="M50" i="7"/>
  <c r="AS51" i="7"/>
  <c r="AQ52" i="7"/>
  <c r="AI53" i="7"/>
  <c r="AG54" i="7"/>
  <c r="W25" i="7"/>
  <c r="O26" i="7"/>
  <c r="M27" i="7"/>
  <c r="AI33" i="7"/>
  <c r="AG34" i="7"/>
  <c r="W36" i="7"/>
  <c r="O37" i="7"/>
  <c r="M38" i="7"/>
  <c r="AQ40" i="7"/>
  <c r="AI41" i="7"/>
  <c r="AG42" i="7"/>
  <c r="W44" i="7"/>
  <c r="O45" i="7"/>
  <c r="M46" i="7"/>
  <c r="AG48" i="7"/>
  <c r="Y49" i="7"/>
  <c r="W50" i="7"/>
  <c r="O51" i="7"/>
  <c r="M52" i="7"/>
  <c r="AS53" i="7"/>
  <c r="AQ54" i="7"/>
  <c r="AG56" i="7"/>
  <c r="AG25" i="7"/>
  <c r="W27" i="7"/>
  <c r="O28" i="7"/>
  <c r="AQ34" i="7"/>
  <c r="AI35" i="7"/>
  <c r="AG36" i="7"/>
  <c r="W38" i="7"/>
  <c r="O39" i="7"/>
  <c r="M40" i="7"/>
  <c r="AQ42" i="7"/>
  <c r="AI43" i="7"/>
  <c r="AG44" i="7"/>
  <c r="W46" i="7"/>
  <c r="AG50" i="7"/>
  <c r="Y51" i="7"/>
  <c r="W52" i="7"/>
  <c r="O53" i="7"/>
  <c r="M54" i="7"/>
  <c r="AQ56" i="7"/>
  <c r="M74" i="7"/>
  <c r="AG74" i="7"/>
  <c r="AT77" i="7"/>
  <c r="AU77" i="7" s="1"/>
  <c r="M79" i="7"/>
  <c r="AG79" i="7"/>
  <c r="AV88" i="7"/>
  <c r="AV89" i="7"/>
  <c r="AI103" i="7"/>
  <c r="W104" i="7"/>
  <c r="AI105" i="7"/>
  <c r="AS106" i="7"/>
  <c r="M108" i="7"/>
  <c r="O111" i="7"/>
  <c r="Y112" i="7"/>
  <c r="AV116" i="7"/>
  <c r="AT122" i="7"/>
  <c r="AU122" i="7" s="1"/>
  <c r="AV124" i="7"/>
  <c r="AV125" i="7"/>
  <c r="AV145" i="7"/>
  <c r="AS54" i="7"/>
  <c r="AI55" i="7"/>
  <c r="Y56" i="7"/>
  <c r="O57" i="7"/>
  <c r="M61" i="7"/>
  <c r="AS62" i="7"/>
  <c r="AQ63" i="7"/>
  <c r="AI64" i="7"/>
  <c r="AG65" i="7"/>
  <c r="Y66" i="7"/>
  <c r="W67" i="7"/>
  <c r="O68" i="7"/>
  <c r="M69" i="7"/>
  <c r="AS70" i="7"/>
  <c r="AQ71" i="7"/>
  <c r="AI72" i="7"/>
  <c r="AU75" i="7"/>
  <c r="AV77" i="7"/>
  <c r="M80" i="7"/>
  <c r="AT82" i="7"/>
  <c r="AU82" i="7" s="1"/>
  <c r="M86" i="7"/>
  <c r="AT87" i="7"/>
  <c r="AU87" i="7" s="1"/>
  <c r="O88" i="7"/>
  <c r="O89" i="7"/>
  <c r="M94" i="7"/>
  <c r="AT100" i="7"/>
  <c r="AU100" i="7" s="1"/>
  <c r="AQ100" i="7"/>
  <c r="Y101" i="7"/>
  <c r="AV105" i="7"/>
  <c r="AQ105" i="7"/>
  <c r="O108" i="7"/>
  <c r="AT110" i="7"/>
  <c r="AX110" i="7" s="1"/>
  <c r="AI110" i="7"/>
  <c r="O116" i="7"/>
  <c r="O117" i="7"/>
  <c r="M122" i="7"/>
  <c r="AT123" i="7"/>
  <c r="O124" i="7"/>
  <c r="O125" i="7"/>
  <c r="AV137" i="7"/>
  <c r="N143" i="7"/>
  <c r="Y146" i="7"/>
  <c r="AG112" i="7"/>
  <c r="AW123" i="7"/>
  <c r="AI132" i="7"/>
  <c r="AT136" i="7"/>
  <c r="AI136" i="7"/>
  <c r="O137" i="7"/>
  <c r="Y138" i="7"/>
  <c r="AT144" i="7"/>
  <c r="AX144" i="7" s="1"/>
  <c r="AI144" i="7"/>
  <c r="AT55" i="7"/>
  <c r="AU55" i="7" s="1"/>
  <c r="AI56" i="7"/>
  <c r="O58" i="7"/>
  <c r="Y60" i="7"/>
  <c r="W61" i="7"/>
  <c r="O62" i="7"/>
  <c r="M63" i="7"/>
  <c r="AS64" i="7"/>
  <c r="AQ65" i="7"/>
  <c r="AI66" i="7"/>
  <c r="AG67" i="7"/>
  <c r="Y68" i="7"/>
  <c r="W69" i="7"/>
  <c r="O70" i="7"/>
  <c r="M71" i="7"/>
  <c r="AS72" i="7"/>
  <c r="AV75" i="7"/>
  <c r="AW75" i="7" s="1"/>
  <c r="AV76" i="7"/>
  <c r="AW76" i="7" s="1"/>
  <c r="O80" i="7"/>
  <c r="O82" i="7"/>
  <c r="M84" i="7"/>
  <c r="AT85" i="7"/>
  <c r="AU85" i="7" s="1"/>
  <c r="O86" i="7"/>
  <c r="O87" i="7"/>
  <c r="M92" i="7"/>
  <c r="AT93" i="7"/>
  <c r="AU93" i="7" s="1"/>
  <c r="O94" i="7"/>
  <c r="AT96" i="7"/>
  <c r="AX96" i="7" s="1"/>
  <c r="O100" i="7"/>
  <c r="Y102" i="7"/>
  <c r="AV107" i="7"/>
  <c r="AQ107" i="7"/>
  <c r="O110" i="7"/>
  <c r="AT112" i="7"/>
  <c r="AU112" i="7" s="1"/>
  <c r="AI112" i="7"/>
  <c r="O115" i="7"/>
  <c r="AX118" i="7"/>
  <c r="M120" i="7"/>
  <c r="AT121" i="7"/>
  <c r="AX121" i="7" s="1"/>
  <c r="O122" i="7"/>
  <c r="O123" i="7"/>
  <c r="M128" i="7"/>
  <c r="AG133" i="7"/>
  <c r="M144" i="7"/>
  <c r="W74" i="7"/>
  <c r="AQ74" i="7"/>
  <c r="O76" i="7"/>
  <c r="W79" i="7"/>
  <c r="AV85" i="7"/>
  <c r="AV93" i="7"/>
  <c r="AQ101" i="7"/>
  <c r="AG106" i="7"/>
  <c r="O107" i="7"/>
  <c r="Y108" i="7"/>
  <c r="AI109" i="7"/>
  <c r="AS110" i="7"/>
  <c r="AV121" i="7"/>
  <c r="AG138" i="7"/>
  <c r="Y54" i="7"/>
  <c r="W55" i="7"/>
  <c r="M56" i="7"/>
  <c r="AI57" i="7"/>
  <c r="AI60" i="7"/>
  <c r="AG61" i="7"/>
  <c r="Y62" i="7"/>
  <c r="W63" i="7"/>
  <c r="O64" i="7"/>
  <c r="M65" i="7"/>
  <c r="AS66" i="7"/>
  <c r="AQ67" i="7"/>
  <c r="AI68" i="7"/>
  <c r="AG69" i="7"/>
  <c r="Y70" i="7"/>
  <c r="W71" i="7"/>
  <c r="O72" i="7"/>
  <c r="AT78" i="7"/>
  <c r="AU78" i="7" s="1"/>
  <c r="O84" i="7"/>
  <c r="O85" i="7"/>
  <c r="M90" i="7"/>
  <c r="AT91" i="7"/>
  <c r="AU91" i="7" s="1"/>
  <c r="O92" i="7"/>
  <c r="O93" i="7"/>
  <c r="Y95" i="7"/>
  <c r="M101" i="7"/>
  <c r="AS101" i="7"/>
  <c r="Y103" i="7"/>
  <c r="AT104" i="7"/>
  <c r="AX104" i="7" s="1"/>
  <c r="AQ104" i="7"/>
  <c r="AT106" i="7"/>
  <c r="AX106" i="7" s="1"/>
  <c r="AI106" i="7"/>
  <c r="AV109" i="7"/>
  <c r="AQ109" i="7"/>
  <c r="O112" i="7"/>
  <c r="V113" i="7"/>
  <c r="M118" i="7"/>
  <c r="AT119" i="7"/>
  <c r="AX119" i="7" s="1"/>
  <c r="O120" i="7"/>
  <c r="O121" i="7"/>
  <c r="M126" i="7"/>
  <c r="O128" i="7"/>
  <c r="M146" i="7"/>
  <c r="AT88" i="7"/>
  <c r="AU88" i="7" s="1"/>
  <c r="AV90" i="7"/>
  <c r="W96" i="7"/>
  <c r="O109" i="7"/>
  <c r="Y110" i="7"/>
  <c r="AI111" i="7"/>
  <c r="AS112" i="7"/>
  <c r="AT116" i="7"/>
  <c r="AU116" i="7" s="1"/>
  <c r="AV118" i="7"/>
  <c r="AW118" i="7" s="1"/>
  <c r="AV119" i="7"/>
  <c r="AT124" i="7"/>
  <c r="AU124" i="7" s="1"/>
  <c r="AV126" i="7"/>
  <c r="AV127" i="7"/>
  <c r="AI134" i="7"/>
  <c r="AV136" i="7"/>
  <c r="M138" i="7"/>
  <c r="O146" i="7"/>
  <c r="E47" i="7"/>
  <c r="O59" i="7"/>
  <c r="AS60" i="7"/>
  <c r="AQ61" i="7"/>
  <c r="AI62" i="7"/>
  <c r="AG63" i="7"/>
  <c r="Y64" i="7"/>
  <c r="W65" i="7"/>
  <c r="O66" i="7"/>
  <c r="M67" i="7"/>
  <c r="AS68" i="7"/>
  <c r="AQ69" i="7"/>
  <c r="AI70" i="7"/>
  <c r="AG71" i="7"/>
  <c r="Y72" i="7"/>
  <c r="AU74" i="7"/>
  <c r="M88" i="7"/>
  <c r="AT89" i="7"/>
  <c r="AU89" i="7" s="1"/>
  <c r="O90" i="7"/>
  <c r="O91" i="7"/>
  <c r="AT102" i="7"/>
  <c r="AX102" i="7" s="1"/>
  <c r="AQ102" i="7"/>
  <c r="O104" i="7"/>
  <c r="O106" i="7"/>
  <c r="AT108" i="7"/>
  <c r="AX108" i="7" s="1"/>
  <c r="AI108" i="7"/>
  <c r="AV111" i="7"/>
  <c r="AQ111" i="7"/>
  <c r="M116" i="7"/>
  <c r="AT117" i="7"/>
  <c r="O118" i="7"/>
  <c r="O119" i="7"/>
  <c r="M124" i="7"/>
  <c r="AT125" i="7"/>
  <c r="AX125" i="7" s="1"/>
  <c r="O126" i="7"/>
  <c r="O127" i="7"/>
  <c r="O138" i="7"/>
  <c r="Y143" i="7"/>
  <c r="AW92" i="6"/>
  <c r="M45" i="6"/>
  <c r="V147" i="6"/>
  <c r="AX40" i="6"/>
  <c r="AU46" i="6"/>
  <c r="AX26" i="6"/>
  <c r="M38" i="6"/>
  <c r="W46" i="6"/>
  <c r="AQ28" i="6"/>
  <c r="W39" i="6"/>
  <c r="M34" i="6"/>
  <c r="W34" i="6"/>
  <c r="AH33" i="9"/>
  <c r="AU28" i="6"/>
  <c r="AU40" i="6"/>
  <c r="AU45" i="6"/>
  <c r="M39" i="6"/>
  <c r="AQ39" i="6"/>
  <c r="AQ46" i="6"/>
  <c r="M33" i="6"/>
  <c r="AQ44" i="6"/>
  <c r="AQ33" i="6"/>
  <c r="AX28" i="6"/>
  <c r="AX45" i="6"/>
  <c r="M41" i="6"/>
  <c r="M44" i="6"/>
  <c r="W27" i="6"/>
  <c r="AG35" i="6"/>
  <c r="W45" i="6"/>
  <c r="AQ27" i="6"/>
  <c r="AG46" i="6"/>
  <c r="AP62" i="9"/>
  <c r="AP70" i="9"/>
  <c r="AP78" i="9"/>
  <c r="AW34" i="6"/>
  <c r="AQ41" i="6"/>
  <c r="W33" i="6"/>
  <c r="AX38" i="6"/>
  <c r="AU39" i="6"/>
  <c r="W38" i="6"/>
  <c r="AQ38" i="6"/>
  <c r="AQ26" i="6"/>
  <c r="AG44" i="6"/>
  <c r="W26" i="6"/>
  <c r="AQ35" i="6"/>
  <c r="W41" i="6"/>
  <c r="AX39" i="6"/>
  <c r="M36" i="6"/>
  <c r="W37" i="6"/>
  <c r="M28" i="6"/>
  <c r="AQ34" i="6"/>
  <c r="W43" i="6"/>
  <c r="AQ43" i="6"/>
  <c r="AG26" i="6"/>
  <c r="AU37" i="6"/>
  <c r="AX27" i="6"/>
  <c r="M46" i="6"/>
  <c r="AG36" i="6"/>
  <c r="AG40" i="6"/>
  <c r="AG37" i="6"/>
  <c r="M26" i="6"/>
  <c r="AX37" i="6"/>
  <c r="AU27" i="6"/>
  <c r="M27" i="6"/>
  <c r="W28" i="6"/>
  <c r="M35" i="6"/>
  <c r="AQ40" i="6"/>
  <c r="AQ37" i="6"/>
  <c r="W36" i="6"/>
  <c r="AP66" i="9"/>
  <c r="AW90" i="6"/>
  <c r="AW33" i="6"/>
  <c r="AG45" i="6"/>
  <c r="AG43" i="6"/>
  <c r="W40" i="6"/>
  <c r="AO67" i="9"/>
  <c r="AR67" i="9" s="1"/>
  <c r="AR67" i="5"/>
  <c r="AO59" i="9"/>
  <c r="AR59" i="9" s="1"/>
  <c r="AR59" i="5"/>
  <c r="AO51" i="9"/>
  <c r="AR51" i="9" s="1"/>
  <c r="AR51" i="5"/>
  <c r="AS77" i="5"/>
  <c r="AS27" i="5"/>
  <c r="AS75" i="5"/>
  <c r="AV36" i="5"/>
  <c r="AV82" i="5"/>
  <c r="AV60" i="5"/>
  <c r="AO74" i="9"/>
  <c r="AR74" i="9" s="1"/>
  <c r="AR74" i="5"/>
  <c r="AO66" i="9"/>
  <c r="AR66" i="9" s="1"/>
  <c r="AR66" i="5"/>
  <c r="AO58" i="9"/>
  <c r="AR58" i="9" s="1"/>
  <c r="AR58" i="5"/>
  <c r="AO50" i="9"/>
  <c r="AR50" i="9" s="1"/>
  <c r="AR50" i="5"/>
  <c r="AS64" i="5"/>
  <c r="AS68" i="5"/>
  <c r="AS44" i="5"/>
  <c r="AV46" i="5"/>
  <c r="AV28" i="5"/>
  <c r="AW28" i="5" s="1"/>
  <c r="AV35" i="5"/>
  <c r="AV52" i="5"/>
  <c r="AV69" i="5"/>
  <c r="AV79" i="5"/>
  <c r="AO73" i="9"/>
  <c r="AR73" i="9" s="1"/>
  <c r="AR73" i="5"/>
  <c r="AO65" i="9"/>
  <c r="AR65" i="9" s="1"/>
  <c r="AR65" i="5"/>
  <c r="AO57" i="9"/>
  <c r="AR57" i="9" s="1"/>
  <c r="AR57" i="5"/>
  <c r="AO49" i="9"/>
  <c r="AR49" i="9" s="1"/>
  <c r="AR49" i="5"/>
  <c r="AO41" i="9"/>
  <c r="AR41" i="9" s="1"/>
  <c r="AR41" i="5"/>
  <c r="AO33" i="9"/>
  <c r="AR33" i="9" s="1"/>
  <c r="AR33" i="5"/>
  <c r="AV72" i="5"/>
  <c r="AO80" i="9"/>
  <c r="AR80" i="9" s="1"/>
  <c r="AR80" i="5"/>
  <c r="AO48" i="9"/>
  <c r="AR48" i="9" s="1"/>
  <c r="AR48" i="5"/>
  <c r="AS42" i="5"/>
  <c r="AV40" i="5"/>
  <c r="AO71" i="9"/>
  <c r="AR71" i="9" s="1"/>
  <c r="AR71" i="5"/>
  <c r="AO63" i="9"/>
  <c r="AR63" i="9" s="1"/>
  <c r="AR63" i="5"/>
  <c r="AO55" i="9"/>
  <c r="AR55" i="9" s="1"/>
  <c r="AR55" i="5"/>
  <c r="AV38" i="5"/>
  <c r="AS39" i="5"/>
  <c r="AO78" i="9"/>
  <c r="AR78" i="9" s="1"/>
  <c r="AR78" i="5"/>
  <c r="AO62" i="9"/>
  <c r="AR62" i="9" s="1"/>
  <c r="AR62" i="5"/>
  <c r="AO54" i="9"/>
  <c r="AR54" i="9" s="1"/>
  <c r="AR54" i="5"/>
  <c r="AV34" i="5"/>
  <c r="AO61" i="9"/>
  <c r="AR61" i="9" s="1"/>
  <c r="AR61" i="5"/>
  <c r="AO53" i="9"/>
  <c r="AR53" i="9" s="1"/>
  <c r="AR53" i="5"/>
  <c r="AO45" i="9"/>
  <c r="AR45" i="9" s="1"/>
  <c r="AR45" i="5"/>
  <c r="AO37" i="9"/>
  <c r="AR37" i="9" s="1"/>
  <c r="AR37" i="5"/>
  <c r="AO26" i="9"/>
  <c r="AR26" i="9" s="1"/>
  <c r="AR26" i="5"/>
  <c r="AS56" i="5"/>
  <c r="AV70" i="5"/>
  <c r="AV43" i="5"/>
  <c r="AO76" i="9"/>
  <c r="AR76" i="9" s="1"/>
  <c r="AR76" i="5"/>
  <c r="AT27" i="3"/>
  <c r="AU27" i="3" s="1"/>
  <c r="AI27" i="3"/>
  <c r="O28" i="3"/>
  <c r="AT33" i="3"/>
  <c r="AX33" i="3" s="1"/>
  <c r="O34" i="3"/>
  <c r="Y35" i="3"/>
  <c r="O37" i="3"/>
  <c r="AV40" i="3"/>
  <c r="AW40" i="3" s="1"/>
  <c r="AV43" i="3"/>
  <c r="AW43" i="3" s="1"/>
  <c r="O44" i="3"/>
  <c r="O46" i="3"/>
  <c r="AX77" i="3"/>
  <c r="AP74" i="9"/>
  <c r="AX26" i="3"/>
  <c r="AV27" i="3"/>
  <c r="AV33" i="3"/>
  <c r="AT36" i="3"/>
  <c r="AU36" i="3" s="1"/>
  <c r="AT39" i="3"/>
  <c r="O40" i="3"/>
  <c r="AQ42" i="3"/>
  <c r="O43" i="3"/>
  <c r="AX51" i="3"/>
  <c r="AX67" i="3"/>
  <c r="AD47" i="9"/>
  <c r="AT35" i="3"/>
  <c r="AX35" i="3" s="1"/>
  <c r="O36" i="3"/>
  <c r="O39" i="3"/>
  <c r="AV42" i="3"/>
  <c r="AX45" i="3"/>
  <c r="AW65" i="3"/>
  <c r="AX79" i="3"/>
  <c r="L48" i="9"/>
  <c r="L60" i="9"/>
  <c r="L68" i="9"/>
  <c r="L72" i="9"/>
  <c r="L76" i="9"/>
  <c r="L80" i="9"/>
  <c r="X107" i="9"/>
  <c r="AF49" i="9"/>
  <c r="AF57" i="9"/>
  <c r="AF61" i="9"/>
  <c r="AF65" i="9"/>
  <c r="AF69" i="9"/>
  <c r="AF73" i="9"/>
  <c r="AF77" i="9"/>
  <c r="AD131" i="9"/>
  <c r="AF141" i="9"/>
  <c r="AF140" i="9" s="1"/>
  <c r="AP40" i="9"/>
  <c r="AP49" i="9"/>
  <c r="AP57" i="9"/>
  <c r="AP65" i="9"/>
  <c r="AP73" i="9"/>
  <c r="O26" i="3"/>
  <c r="AV35" i="3"/>
  <c r="AT38" i="3"/>
  <c r="AU38" i="3" s="1"/>
  <c r="AT41" i="3"/>
  <c r="AX41" i="3" s="1"/>
  <c r="O42" i="3"/>
  <c r="N115" i="9"/>
  <c r="AE113" i="9"/>
  <c r="AU28" i="3"/>
  <c r="AQ34" i="3"/>
  <c r="O35" i="3"/>
  <c r="AT44" i="3"/>
  <c r="AU44" i="3" s="1"/>
  <c r="M45" i="3"/>
  <c r="AQ46" i="3"/>
  <c r="AW87" i="3"/>
  <c r="L118" i="9"/>
  <c r="L122" i="9"/>
  <c r="L126" i="9"/>
  <c r="L133" i="9"/>
  <c r="L138" i="9"/>
  <c r="V65" i="9"/>
  <c r="V69" i="9"/>
  <c r="V73" i="9"/>
  <c r="V77" i="9"/>
  <c r="V82" i="9"/>
  <c r="X90" i="9"/>
  <c r="AF52" i="9"/>
  <c r="AF56" i="9"/>
  <c r="AF60" i="9"/>
  <c r="AF64" i="9"/>
  <c r="AF68" i="9"/>
  <c r="AF72" i="9"/>
  <c r="AF76" i="9"/>
  <c r="AF80" i="9"/>
  <c r="AH116" i="9"/>
  <c r="AH124" i="9"/>
  <c r="AF146" i="9"/>
  <c r="AI146" i="9" s="1"/>
  <c r="AP26" i="9"/>
  <c r="AP34" i="9"/>
  <c r="AP42" i="9"/>
  <c r="M28" i="3"/>
  <c r="AT34" i="3"/>
  <c r="AU34" i="3" s="1"/>
  <c r="AT37" i="3"/>
  <c r="O38" i="3"/>
  <c r="O41" i="3"/>
  <c r="AX43" i="3"/>
  <c r="M44" i="3"/>
  <c r="AV45" i="3"/>
  <c r="AW45" i="3" s="1"/>
  <c r="AT46" i="3"/>
  <c r="AU46" i="3" s="1"/>
  <c r="AX65" i="3"/>
  <c r="E116" i="9"/>
  <c r="E120" i="9"/>
  <c r="E124" i="9"/>
  <c r="X85" i="9"/>
  <c r="X93" i="9"/>
  <c r="X103" i="9"/>
  <c r="X110" i="9"/>
  <c r="AP86" i="9"/>
  <c r="AQ27" i="4"/>
  <c r="AI34" i="4"/>
  <c r="AV40" i="4"/>
  <c r="AQ46" i="4"/>
  <c r="D143" i="9"/>
  <c r="AI28" i="4"/>
  <c r="AQ34" i="4"/>
  <c r="Y36" i="4"/>
  <c r="AQ38" i="4"/>
  <c r="O43" i="4"/>
  <c r="AS46" i="4"/>
  <c r="E117" i="9"/>
  <c r="E121" i="9"/>
  <c r="E125" i="9"/>
  <c r="AS28" i="4"/>
  <c r="AV34" i="4"/>
  <c r="AI42" i="4"/>
  <c r="Y43" i="4"/>
  <c r="W46" i="4"/>
  <c r="E118" i="9"/>
  <c r="E122" i="9"/>
  <c r="AP76" i="9"/>
  <c r="W27" i="4"/>
  <c r="AV38" i="4"/>
  <c r="Y46" i="4"/>
  <c r="Y34" i="4"/>
  <c r="W38" i="4"/>
  <c r="AT42" i="4"/>
  <c r="AU42" i="4" s="1"/>
  <c r="AG46" i="4"/>
  <c r="AG27" i="4"/>
  <c r="AS42" i="4"/>
  <c r="AV45" i="4"/>
  <c r="AS45" i="4"/>
  <c r="Y28" i="4"/>
  <c r="Y35" i="4"/>
  <c r="AG38" i="4"/>
  <c r="AP130" i="9"/>
  <c r="AP129" i="9" s="1"/>
  <c r="AQ26" i="4"/>
  <c r="AV27" i="4"/>
  <c r="AT28" i="4"/>
  <c r="AU28" i="4" s="1"/>
  <c r="AT34" i="4"/>
  <c r="AU34" i="4" s="1"/>
  <c r="AV36" i="4"/>
  <c r="AV41" i="4"/>
  <c r="AQ45" i="4"/>
  <c r="AV46" i="4"/>
  <c r="M52" i="4"/>
  <c r="AT55" i="4"/>
  <c r="AU55" i="4" s="1"/>
  <c r="O56" i="4"/>
  <c r="M57" i="4"/>
  <c r="AT58" i="4"/>
  <c r="AU58" i="4" s="1"/>
  <c r="AS60" i="4"/>
  <c r="AT64" i="4"/>
  <c r="AU64" i="4" s="1"/>
  <c r="M64" i="4"/>
  <c r="AV65" i="4"/>
  <c r="O65" i="4"/>
  <c r="AG69" i="4"/>
  <c r="AV70" i="4"/>
  <c r="AV72" i="4"/>
  <c r="AQ72" i="4"/>
  <c r="AT26" i="4"/>
  <c r="AU26" i="4" s="1"/>
  <c r="AI27" i="4"/>
  <c r="AV28" i="4"/>
  <c r="Y38" i="4"/>
  <c r="AS38" i="4"/>
  <c r="AT40" i="4"/>
  <c r="AU40" i="4" s="1"/>
  <c r="AT45" i="4"/>
  <c r="AU45" i="4" s="1"/>
  <c r="AV55" i="4"/>
  <c r="AV58" i="4"/>
  <c r="AG61" i="4"/>
  <c r="AV64" i="4"/>
  <c r="AQ80" i="4"/>
  <c r="AS80" i="4"/>
  <c r="AT69" i="4"/>
  <c r="AU69" i="4" s="1"/>
  <c r="M69" i="4"/>
  <c r="AT25" i="4"/>
  <c r="AX25" i="4" s="1"/>
  <c r="O26" i="4"/>
  <c r="AT33" i="4"/>
  <c r="AU33" i="4" s="1"/>
  <c r="O34" i="4"/>
  <c r="AV35" i="4"/>
  <c r="AW35" i="4" s="1"/>
  <c r="M38" i="4"/>
  <c r="O40" i="4"/>
  <c r="AT44" i="4"/>
  <c r="AU44" i="4" s="1"/>
  <c r="O45" i="4"/>
  <c r="AV48" i="4"/>
  <c r="AT49" i="4"/>
  <c r="AU49" i="4" s="1"/>
  <c r="AF47" i="4"/>
  <c r="AI47" i="4" s="1"/>
  <c r="AV51" i="4"/>
  <c r="AV53" i="4"/>
  <c r="AV54" i="4"/>
  <c r="AT60" i="4"/>
  <c r="AU60" i="4" s="1"/>
  <c r="AT61" i="4"/>
  <c r="AU61" i="4" s="1"/>
  <c r="M61" i="4"/>
  <c r="AQ63" i="4"/>
  <c r="W64" i="4"/>
  <c r="Y65" i="4"/>
  <c r="AT66" i="4"/>
  <c r="AU66" i="4" s="1"/>
  <c r="AV69" i="4"/>
  <c r="AQ69" i="4"/>
  <c r="AT71" i="4"/>
  <c r="AU71" i="4" s="1"/>
  <c r="AV74" i="4"/>
  <c r="O74" i="4"/>
  <c r="AV76" i="4"/>
  <c r="O76" i="4"/>
  <c r="Y77" i="4"/>
  <c r="AV25" i="4"/>
  <c r="AV33" i="4"/>
  <c r="O35" i="4"/>
  <c r="AQ37" i="4"/>
  <c r="AT39" i="4"/>
  <c r="AU39" i="4" s="1"/>
  <c r="AV44" i="4"/>
  <c r="O48" i="4"/>
  <c r="M49" i="4"/>
  <c r="AT50" i="4"/>
  <c r="AU50" i="4" s="1"/>
  <c r="O51" i="4"/>
  <c r="W52" i="4"/>
  <c r="AQ52" i="4"/>
  <c r="O53" i="4"/>
  <c r="O54" i="4"/>
  <c r="W57" i="4"/>
  <c r="M60" i="4"/>
  <c r="AG60" i="4"/>
  <c r="AV61" i="4"/>
  <c r="AQ61" i="4"/>
  <c r="AT63" i="4"/>
  <c r="AU63" i="4" s="1"/>
  <c r="AV66" i="4"/>
  <c r="O66" i="4"/>
  <c r="AT68" i="4"/>
  <c r="AU68" i="4" s="1"/>
  <c r="AI68" i="4"/>
  <c r="O69" i="4"/>
  <c r="AV71" i="4"/>
  <c r="O71" i="4"/>
  <c r="Y72" i="4"/>
  <c r="W80" i="4"/>
  <c r="Y80" i="4"/>
  <c r="O33" i="4"/>
  <c r="AT37" i="4"/>
  <c r="AU37" i="4" s="1"/>
  <c r="O38" i="4"/>
  <c r="AV39" i="4"/>
  <c r="M42" i="4"/>
  <c r="O44" i="4"/>
  <c r="AV49" i="4"/>
  <c r="AW49" i="4" s="1"/>
  <c r="AV50" i="4"/>
  <c r="AT56" i="4"/>
  <c r="AU56" i="4" s="1"/>
  <c r="AQ59" i="4"/>
  <c r="AV60" i="4"/>
  <c r="AI60" i="4"/>
  <c r="O61" i="4"/>
  <c r="AV63" i="4"/>
  <c r="O63" i="4"/>
  <c r="M68" i="4"/>
  <c r="W69" i="4"/>
  <c r="AG72" i="4"/>
  <c r="AT27" i="4"/>
  <c r="AU27" i="4" s="1"/>
  <c r="AV42" i="4"/>
  <c r="AT43" i="4"/>
  <c r="AU43" i="4" s="1"/>
  <c r="AT46" i="4"/>
  <c r="AU46" i="4" s="1"/>
  <c r="W61" i="4"/>
  <c r="AV68" i="4"/>
  <c r="O68" i="4"/>
  <c r="AT77" i="4"/>
  <c r="AU77" i="4" s="1"/>
  <c r="M77" i="4"/>
  <c r="AV82" i="4"/>
  <c r="O82" i="4"/>
  <c r="M27" i="4"/>
  <c r="AT36" i="4"/>
  <c r="AU36" i="4" s="1"/>
  <c r="O37" i="4"/>
  <c r="AT41" i="4"/>
  <c r="AU41" i="4" s="1"/>
  <c r="O42" i="4"/>
  <c r="AV43" i="4"/>
  <c r="M46" i="4"/>
  <c r="X47" i="4"/>
  <c r="AR47" i="4"/>
  <c r="AQ55" i="4"/>
  <c r="AU57" i="4"/>
  <c r="AV59" i="4"/>
  <c r="AI62" i="4"/>
  <c r="M65" i="4"/>
  <c r="AI67" i="4"/>
  <c r="AS68" i="4"/>
  <c r="AT72" i="4"/>
  <c r="AU72" i="4" s="1"/>
  <c r="M72" i="4"/>
  <c r="AV73" i="4"/>
  <c r="O73" i="4"/>
  <c r="AV79" i="4"/>
  <c r="O79" i="4"/>
  <c r="AT85" i="4"/>
  <c r="AU85" i="4" s="1"/>
  <c r="O88" i="4"/>
  <c r="W95" i="4"/>
  <c r="AQ108" i="4"/>
  <c r="AT117" i="4"/>
  <c r="AI118" i="4"/>
  <c r="AX122" i="4"/>
  <c r="Y122" i="4"/>
  <c r="AS122" i="4"/>
  <c r="AI126" i="4"/>
  <c r="V119" i="9"/>
  <c r="AH104" i="9"/>
  <c r="AT80" i="4"/>
  <c r="AX80" i="4" s="1"/>
  <c r="AV84" i="4"/>
  <c r="AV85" i="4"/>
  <c r="AT105" i="4"/>
  <c r="AX105" i="4" s="1"/>
  <c r="AQ138" i="4"/>
  <c r="X108" i="9"/>
  <c r="AT67" i="4"/>
  <c r="AU67" i="4" s="1"/>
  <c r="AT70" i="4"/>
  <c r="AU70" i="4" s="1"/>
  <c r="M80" i="4"/>
  <c r="O84" i="4"/>
  <c r="O85" i="4"/>
  <c r="O93" i="4"/>
  <c r="AQ94" i="4"/>
  <c r="AG100" i="4"/>
  <c r="AQ104" i="4"/>
  <c r="AV108" i="4"/>
  <c r="AG109" i="4"/>
  <c r="AT110" i="4"/>
  <c r="AU110" i="4" s="1"/>
  <c r="AI111" i="4"/>
  <c r="AT115" i="4"/>
  <c r="AU115" i="4" s="1"/>
  <c r="O116" i="4"/>
  <c r="O117" i="4"/>
  <c r="W118" i="4"/>
  <c r="AQ118" i="4"/>
  <c r="AX120" i="4"/>
  <c r="M122" i="4"/>
  <c r="AG122" i="4"/>
  <c r="AT123" i="4"/>
  <c r="AU123" i="4" s="1"/>
  <c r="O124" i="4"/>
  <c r="O125" i="4"/>
  <c r="W126" i="4"/>
  <c r="AQ126" i="4"/>
  <c r="M134" i="4"/>
  <c r="AV136" i="4"/>
  <c r="AT145" i="4"/>
  <c r="X86" i="9"/>
  <c r="X94" i="9"/>
  <c r="X104" i="9"/>
  <c r="X111" i="9"/>
  <c r="AQ79" i="4"/>
  <c r="M91" i="4"/>
  <c r="AG91" i="4"/>
  <c r="Y105" i="4"/>
  <c r="AV115" i="4"/>
  <c r="AW115" i="4" s="1"/>
  <c r="AV123" i="4"/>
  <c r="M145" i="4"/>
  <c r="AV92" i="4"/>
  <c r="AV94" i="4"/>
  <c r="AQ100" i="4"/>
  <c r="AV104" i="4"/>
  <c r="AG105" i="4"/>
  <c r="O122" i="4"/>
  <c r="AT118" i="4"/>
  <c r="AU118" i="4" s="1"/>
  <c r="AV120" i="4"/>
  <c r="AW120" i="4" s="1"/>
  <c r="AT126" i="4"/>
  <c r="AU126" i="4" s="1"/>
  <c r="AV128" i="4"/>
  <c r="AW128" i="4" s="1"/>
  <c r="AH36" i="9"/>
  <c r="AT62" i="4"/>
  <c r="AU62" i="4" s="1"/>
  <c r="AT75" i="4"/>
  <c r="AU75" i="4" s="1"/>
  <c r="AT78" i="4"/>
  <c r="AU78" i="4" s="1"/>
  <c r="AS84" i="4"/>
  <c r="AT86" i="4"/>
  <c r="AU86" i="4" s="1"/>
  <c r="O87" i="4"/>
  <c r="M88" i="4"/>
  <c r="AV89" i="4"/>
  <c r="AV90" i="4"/>
  <c r="M95" i="4"/>
  <c r="AV100" i="4"/>
  <c r="AG101" i="4"/>
  <c r="M107" i="4"/>
  <c r="AG108" i="4"/>
  <c r="AV109" i="4"/>
  <c r="AW109" i="4" s="1"/>
  <c r="W111" i="4"/>
  <c r="M118" i="4"/>
  <c r="AT119" i="4"/>
  <c r="AU119" i="4" s="1"/>
  <c r="O120" i="4"/>
  <c r="O121" i="4"/>
  <c r="M126" i="4"/>
  <c r="AT127" i="4"/>
  <c r="O128" i="4"/>
  <c r="Y134" i="4"/>
  <c r="AG138" i="4"/>
  <c r="G146" i="9"/>
  <c r="N146" i="9" s="1"/>
  <c r="AV146" i="9" s="1"/>
  <c r="AT73" i="4"/>
  <c r="AU73" i="4" s="1"/>
  <c r="AV75" i="4"/>
  <c r="AV77" i="4"/>
  <c r="AV78" i="4"/>
  <c r="AT84" i="4"/>
  <c r="AU84" i="4" s="1"/>
  <c r="AV86" i="4"/>
  <c r="AV88" i="4"/>
  <c r="O89" i="4"/>
  <c r="O90" i="4"/>
  <c r="W91" i="4"/>
  <c r="W102" i="4"/>
  <c r="M105" i="4"/>
  <c r="Y106" i="4"/>
  <c r="AS107" i="4"/>
  <c r="V113" i="4"/>
  <c r="W113" i="4" s="1"/>
  <c r="AT116" i="4"/>
  <c r="AU116" i="4" s="1"/>
  <c r="AV118" i="4"/>
  <c r="AV119" i="4"/>
  <c r="AT124" i="4"/>
  <c r="AU124" i="4" s="1"/>
  <c r="AV126" i="4"/>
  <c r="AV127" i="4"/>
  <c r="Y145" i="4"/>
  <c r="X116" i="9"/>
  <c r="X120" i="9"/>
  <c r="AW33" i="1"/>
  <c r="AW35" i="1"/>
  <c r="AU39" i="1"/>
  <c r="M27" i="1"/>
  <c r="O34" i="1"/>
  <c r="Y29" i="1"/>
  <c r="AG43" i="1"/>
  <c r="AQ38" i="1"/>
  <c r="AQ45" i="1"/>
  <c r="AP77" i="9"/>
  <c r="O27" i="1"/>
  <c r="O39" i="1"/>
  <c r="O43" i="1"/>
  <c r="Y26" i="1"/>
  <c r="W40" i="1"/>
  <c r="AW26" i="1"/>
  <c r="AW52" i="1"/>
  <c r="AV28" i="1"/>
  <c r="AP84" i="9"/>
  <c r="AP92" i="9"/>
  <c r="AP102" i="9"/>
  <c r="AP110" i="9"/>
  <c r="AP119" i="9"/>
  <c r="O35" i="1"/>
  <c r="O40" i="1"/>
  <c r="O44" i="1"/>
  <c r="Y33" i="1"/>
  <c r="AG33" i="1"/>
  <c r="AG41" i="1"/>
  <c r="AT38" i="1"/>
  <c r="AU38" i="1" s="1"/>
  <c r="O36" i="1"/>
  <c r="W34" i="1"/>
  <c r="W41" i="1"/>
  <c r="AT37" i="1"/>
  <c r="AW37" i="1" s="1"/>
  <c r="AV45" i="1"/>
  <c r="AW45" i="1" s="1"/>
  <c r="O29" i="1"/>
  <c r="O41" i="1"/>
  <c r="AQ36" i="1"/>
  <c r="AQ43" i="1"/>
  <c r="AV44" i="1"/>
  <c r="AW44" i="1" s="1"/>
  <c r="AV36" i="1"/>
  <c r="AW36" i="1" s="1"/>
  <c r="M42" i="1"/>
  <c r="O46" i="1"/>
  <c r="Y45" i="1"/>
  <c r="AS26" i="1"/>
  <c r="AT43" i="1"/>
  <c r="AU43" i="1" s="1"/>
  <c r="AP88" i="9"/>
  <c r="AP96" i="9"/>
  <c r="AP106" i="9"/>
  <c r="O33" i="1"/>
  <c r="O42" i="1"/>
  <c r="AG26" i="1"/>
  <c r="AG37" i="1"/>
  <c r="AG45" i="1"/>
  <c r="AQ27" i="1"/>
  <c r="AS33" i="1"/>
  <c r="AT34" i="1"/>
  <c r="AU34" i="1" s="1"/>
  <c r="AV42" i="1"/>
  <c r="AW42" i="1" s="1"/>
  <c r="AV34" i="1"/>
  <c r="O38" i="1"/>
  <c r="W29" i="1"/>
  <c r="Y42" i="1"/>
  <c r="AS37" i="1"/>
  <c r="E42" i="9"/>
  <c r="AP89" i="9"/>
  <c r="AP107" i="9"/>
  <c r="AP116" i="9"/>
  <c r="AP124" i="9"/>
  <c r="N87" i="9"/>
  <c r="N95" i="9"/>
  <c r="N105" i="9"/>
  <c r="X64" i="9"/>
  <c r="X68" i="9"/>
  <c r="X72" i="9"/>
  <c r="X76" i="9"/>
  <c r="X80" i="9"/>
  <c r="E33" i="9"/>
  <c r="X67" i="9"/>
  <c r="X71" i="9"/>
  <c r="X75" i="9"/>
  <c r="X79" i="9"/>
  <c r="X89" i="9"/>
  <c r="X84" i="9"/>
  <c r="X102" i="9"/>
  <c r="AF53" i="9"/>
  <c r="AP82" i="9"/>
  <c r="AP85" i="9"/>
  <c r="AP93" i="9"/>
  <c r="AP103" i="9"/>
  <c r="AP111" i="9"/>
  <c r="AP120" i="9"/>
  <c r="AP145" i="9"/>
  <c r="V86" i="9"/>
  <c r="U47" i="9"/>
  <c r="E39" i="9"/>
  <c r="E28" i="9"/>
  <c r="D113" i="9"/>
  <c r="AP104" i="9"/>
  <c r="X126" i="9"/>
  <c r="AP55" i="9"/>
  <c r="AP63" i="9"/>
  <c r="AP71" i="9"/>
  <c r="AP79" i="9"/>
  <c r="AP87" i="9"/>
  <c r="AP95" i="9"/>
  <c r="AP105" i="9"/>
  <c r="AP114" i="9"/>
  <c r="AS114" i="9" s="1"/>
  <c r="AP122" i="9"/>
  <c r="AP52" i="9"/>
  <c r="AP90" i="9"/>
  <c r="AP100" i="9"/>
  <c r="AP108" i="9"/>
  <c r="AP117" i="9"/>
  <c r="AH90" i="9"/>
  <c r="AH100" i="9"/>
  <c r="AH108" i="9"/>
  <c r="N141" i="9"/>
  <c r="N140" i="9" s="1"/>
  <c r="X138" i="9"/>
  <c r="AP54" i="9"/>
  <c r="AP115" i="9"/>
  <c r="AP123" i="9"/>
  <c r="AP138" i="9"/>
  <c r="E95" i="9"/>
  <c r="X100" i="9"/>
  <c r="AF48" i="9"/>
  <c r="AP51" i="9"/>
  <c r="AP59" i="9"/>
  <c r="AP67" i="9"/>
  <c r="AP75" i="9"/>
  <c r="AP91" i="9"/>
  <c r="AP101" i="9"/>
  <c r="AP109" i="9"/>
  <c r="AP118" i="9"/>
  <c r="AL131" i="9"/>
  <c r="AP134" i="9"/>
  <c r="AP80" i="9"/>
  <c r="AP94" i="9"/>
  <c r="AP112" i="9"/>
  <c r="AP121" i="9"/>
  <c r="C113" i="9"/>
  <c r="AP25" i="9"/>
  <c r="AP41" i="9"/>
  <c r="AP127" i="9"/>
  <c r="AV26" i="14"/>
  <c r="AQ27" i="14"/>
  <c r="AT34" i="14"/>
  <c r="AX34" i="14" s="1"/>
  <c r="AV37" i="14"/>
  <c r="AQ38" i="14"/>
  <c r="AT42" i="14"/>
  <c r="AX42" i="14" s="1"/>
  <c r="W44" i="14"/>
  <c r="W52" i="14"/>
  <c r="W63" i="14"/>
  <c r="AQ70" i="14"/>
  <c r="AI76" i="14"/>
  <c r="AG25" i="14"/>
  <c r="AQ28" i="14"/>
  <c r="AV34" i="14"/>
  <c r="AG36" i="14"/>
  <c r="AS38" i="14"/>
  <c r="AQ39" i="14"/>
  <c r="O42" i="14"/>
  <c r="Y44" i="14"/>
  <c r="AV45" i="14"/>
  <c r="AQ46" i="14"/>
  <c r="Y48" i="14"/>
  <c r="AI51" i="14"/>
  <c r="AT53" i="14"/>
  <c r="AU53" i="14" s="1"/>
  <c r="AQ55" i="14"/>
  <c r="AI56" i="14"/>
  <c r="O58" i="14"/>
  <c r="AG67" i="14"/>
  <c r="O69" i="14"/>
  <c r="AS75" i="14"/>
  <c r="AG44" i="14"/>
  <c r="AG52" i="14"/>
  <c r="AS65" i="14"/>
  <c r="AG72" i="14"/>
  <c r="L56" i="9"/>
  <c r="Y34" i="14"/>
  <c r="AS35" i="14"/>
  <c r="AG37" i="14"/>
  <c r="AI44" i="14"/>
  <c r="AI48" i="14"/>
  <c r="W53" i="14"/>
  <c r="AS56" i="14"/>
  <c r="AG57" i="14"/>
  <c r="Y58" i="14"/>
  <c r="W61" i="14"/>
  <c r="AS66" i="14"/>
  <c r="Y69" i="14"/>
  <c r="AS71" i="14"/>
  <c r="O75" i="14"/>
  <c r="AQ77" i="14"/>
  <c r="AS77" i="14"/>
  <c r="AQ78" i="14"/>
  <c r="M82" i="14"/>
  <c r="AV28" i="14"/>
  <c r="AV39" i="14"/>
  <c r="Y42" i="14"/>
  <c r="AP47" i="14"/>
  <c r="AQ47" i="14" s="1"/>
  <c r="AT51" i="14"/>
  <c r="AS51" i="14"/>
  <c r="AI52" i="14"/>
  <c r="AQ72" i="14"/>
  <c r="AW82" i="14"/>
  <c r="W28" i="14"/>
  <c r="W39" i="14"/>
  <c r="AQ52" i="14"/>
  <c r="AQ63" i="14"/>
  <c r="W71" i="14"/>
  <c r="M72" i="14"/>
  <c r="M78" i="14"/>
  <c r="AI79" i="14"/>
  <c r="AQ26" i="14"/>
  <c r="AG27" i="14"/>
  <c r="Y28" i="14"/>
  <c r="AS33" i="14"/>
  <c r="AQ37" i="14"/>
  <c r="AG38" i="14"/>
  <c r="Y39" i="14"/>
  <c r="O40" i="14"/>
  <c r="AS41" i="14"/>
  <c r="AI42" i="14"/>
  <c r="AT44" i="14"/>
  <c r="AU44" i="14" s="1"/>
  <c r="AS44" i="14"/>
  <c r="W49" i="14"/>
  <c r="M52" i="14"/>
  <c r="AG59" i="14"/>
  <c r="O62" i="14"/>
  <c r="AG65" i="14"/>
  <c r="O67" i="14"/>
  <c r="AS68" i="14"/>
  <c r="Y71" i="14"/>
  <c r="AV72" i="14"/>
  <c r="AG75" i="14"/>
  <c r="W77" i="14"/>
  <c r="AV78" i="14"/>
  <c r="W25" i="14"/>
  <c r="AG28" i="14"/>
  <c r="W34" i="14"/>
  <c r="W36" i="14"/>
  <c r="M37" i="14"/>
  <c r="AG39" i="14"/>
  <c r="AG42" i="14"/>
  <c r="AQ45" i="14"/>
  <c r="AG46" i="14"/>
  <c r="AT49" i="14"/>
  <c r="AX49" i="14" s="1"/>
  <c r="Y51" i="14"/>
  <c r="AV52" i="14"/>
  <c r="AQ53" i="14"/>
  <c r="AI54" i="14"/>
  <c r="AG55" i="14"/>
  <c r="O57" i="14"/>
  <c r="Y61" i="14"/>
  <c r="AI65" i="14"/>
  <c r="W67" i="14"/>
  <c r="AI70" i="14"/>
  <c r="AG71" i="14"/>
  <c r="AS73" i="14"/>
  <c r="AQ80" i="14"/>
  <c r="AG26" i="13"/>
  <c r="W27" i="13"/>
  <c r="AI28" i="13"/>
  <c r="AS36" i="13"/>
  <c r="AI37" i="13"/>
  <c r="AI40" i="13"/>
  <c r="AX43" i="13"/>
  <c r="AT49" i="13"/>
  <c r="AU49" i="13" s="1"/>
  <c r="AS51" i="13"/>
  <c r="W54" i="13"/>
  <c r="AI57" i="13"/>
  <c r="AS61" i="13"/>
  <c r="AI63" i="13"/>
  <c r="W66" i="13"/>
  <c r="AG68" i="13"/>
  <c r="Y71" i="13"/>
  <c r="AI76" i="13"/>
  <c r="AQ82" i="13"/>
  <c r="W48" i="13"/>
  <c r="AG53" i="13"/>
  <c r="AG65" i="13"/>
  <c r="AT28" i="13"/>
  <c r="AX28" i="13" s="1"/>
  <c r="AQ34" i="13"/>
  <c r="AT37" i="13"/>
  <c r="O43" i="13"/>
  <c r="AI44" i="13"/>
  <c r="AV46" i="13"/>
  <c r="X47" i="13"/>
  <c r="W49" i="13"/>
  <c r="AS52" i="13"/>
  <c r="AI53" i="13"/>
  <c r="AS57" i="13"/>
  <c r="AI59" i="13"/>
  <c r="AS63" i="13"/>
  <c r="AI65" i="13"/>
  <c r="O68" i="13"/>
  <c r="O69" i="13"/>
  <c r="AG70" i="13"/>
  <c r="W79" i="13"/>
  <c r="AT26" i="13"/>
  <c r="AS28" i="13"/>
  <c r="Y42" i="13"/>
  <c r="AG45" i="13"/>
  <c r="AS46" i="13"/>
  <c r="AV57" i="13"/>
  <c r="AG60" i="13"/>
  <c r="AS64" i="13"/>
  <c r="AQ65" i="13"/>
  <c r="W68" i="13"/>
  <c r="W73" i="13"/>
  <c r="O74" i="13"/>
  <c r="Y33" i="13"/>
  <c r="AV34" i="13"/>
  <c r="AV40" i="13"/>
  <c r="AS44" i="13"/>
  <c r="AI48" i="13"/>
  <c r="Y50" i="13"/>
  <c r="W51" i="13"/>
  <c r="AS53" i="13"/>
  <c r="AI55" i="13"/>
  <c r="W62" i="13"/>
  <c r="AG67" i="13"/>
  <c r="O70" i="13"/>
  <c r="AT71" i="13"/>
  <c r="AU71" i="13" s="1"/>
  <c r="AG33" i="13"/>
  <c r="AQ48" i="13"/>
  <c r="AS66" i="13"/>
  <c r="AV71" i="13"/>
  <c r="AG73" i="13"/>
  <c r="AQ27" i="13"/>
  <c r="O35" i="13"/>
  <c r="AI36" i="13"/>
  <c r="AI39" i="13"/>
  <c r="AP47" i="13"/>
  <c r="AS47" i="13" s="1"/>
  <c r="AI50" i="13"/>
  <c r="AI61" i="13"/>
  <c r="AQ67" i="13"/>
  <c r="AG82" i="13"/>
  <c r="L52" i="9"/>
  <c r="AV27" i="13"/>
  <c r="AG28" i="13"/>
  <c r="AG37" i="13"/>
  <c r="O41" i="13"/>
  <c r="AI43" i="13"/>
  <c r="O45" i="13"/>
  <c r="AG57" i="13"/>
  <c r="AI62" i="13"/>
  <c r="O66" i="13"/>
  <c r="AQ68" i="13"/>
  <c r="M72" i="13"/>
  <c r="AQ73" i="13"/>
  <c r="AI82" i="13"/>
  <c r="W25" i="12"/>
  <c r="AV36" i="12"/>
  <c r="AQ37" i="12"/>
  <c r="AT42" i="12"/>
  <c r="AU42" i="12" s="1"/>
  <c r="AV51" i="12"/>
  <c r="AV54" i="12"/>
  <c r="AT55" i="12"/>
  <c r="AU55" i="12" s="1"/>
  <c r="AS59" i="12"/>
  <c r="AQ71" i="12"/>
  <c r="AG73" i="12"/>
  <c r="W75" i="12"/>
  <c r="AS76" i="12"/>
  <c r="O80" i="12"/>
  <c r="AT72" i="5"/>
  <c r="V47" i="5"/>
  <c r="M52" i="5"/>
  <c r="AV26" i="12"/>
  <c r="AI27" i="12"/>
  <c r="AT37" i="12"/>
  <c r="AX37" i="12" s="1"/>
  <c r="W40" i="12"/>
  <c r="AI44" i="12"/>
  <c r="AQ52" i="12"/>
  <c r="AS55" i="12"/>
  <c r="W58" i="12"/>
  <c r="AG60" i="12"/>
  <c r="Y62" i="12"/>
  <c r="O64" i="12"/>
  <c r="O68" i="12"/>
  <c r="AQ69" i="12"/>
  <c r="AG70" i="12"/>
  <c r="AS71" i="12"/>
  <c r="AG41" i="12"/>
  <c r="AG67" i="12"/>
  <c r="O69" i="12"/>
  <c r="AI78" i="12"/>
  <c r="AG27" i="12"/>
  <c r="AS27" i="12"/>
  <c r="W37" i="12"/>
  <c r="AG38" i="12"/>
  <c r="AS38" i="12"/>
  <c r="AV43" i="12"/>
  <c r="AI45" i="12"/>
  <c r="AI57" i="12"/>
  <c r="AT72" i="12"/>
  <c r="AX72" i="12" s="1"/>
  <c r="AS73" i="12"/>
  <c r="AG75" i="12"/>
  <c r="W76" i="12"/>
  <c r="AQ78" i="12"/>
  <c r="AQ25" i="12"/>
  <c r="Y26" i="12"/>
  <c r="AT27" i="12"/>
  <c r="AU27" i="12" s="1"/>
  <c r="O34" i="12"/>
  <c r="AI36" i="12"/>
  <c r="Y55" i="12"/>
  <c r="Y59" i="12"/>
  <c r="O60" i="12"/>
  <c r="AI63" i="12"/>
  <c r="Y65" i="12"/>
  <c r="O66" i="12"/>
  <c r="AQ67" i="12"/>
  <c r="AQ70" i="12"/>
  <c r="Y71" i="12"/>
  <c r="O72" i="12"/>
  <c r="AQ41" i="12"/>
  <c r="AQ75" i="12"/>
  <c r="AG26" i="12"/>
  <c r="AV28" i="12"/>
  <c r="Y34" i="12"/>
  <c r="AG37" i="12"/>
  <c r="W38" i="12"/>
  <c r="AV39" i="12"/>
  <c r="Y41" i="12"/>
  <c r="AI42" i="12"/>
  <c r="AG43" i="12"/>
  <c r="AG46" i="12"/>
  <c r="AS46" i="12"/>
  <c r="O54" i="12"/>
  <c r="AI55" i="12"/>
  <c r="M58" i="12"/>
  <c r="AS58" i="12"/>
  <c r="AI59" i="12"/>
  <c r="AI65" i="12"/>
  <c r="AV67" i="12"/>
  <c r="O70" i="12"/>
  <c r="Y72" i="12"/>
  <c r="AS80" i="12"/>
  <c r="Y28" i="12"/>
  <c r="AI34" i="12"/>
  <c r="Y39" i="12"/>
  <c r="AV40" i="12"/>
  <c r="AQ40" i="12"/>
  <c r="AV50" i="12"/>
  <c r="AS51" i="12"/>
  <c r="AV57" i="12"/>
  <c r="Y60" i="12"/>
  <c r="AQ65" i="12"/>
  <c r="W67" i="12"/>
  <c r="W70" i="12"/>
  <c r="AI71" i="12"/>
  <c r="Y78" i="12"/>
  <c r="O36" i="11"/>
  <c r="AI37" i="11"/>
  <c r="AV39" i="11"/>
  <c r="AG40" i="11"/>
  <c r="AS43" i="11"/>
  <c r="AS52" i="11"/>
  <c r="AI54" i="11"/>
  <c r="W56" i="11"/>
  <c r="AV57" i="11"/>
  <c r="AT58" i="11"/>
  <c r="AU58" i="11" s="1"/>
  <c r="AS59" i="11"/>
  <c r="AQ60" i="11"/>
  <c r="AG25" i="11"/>
  <c r="AT40" i="11"/>
  <c r="AX40" i="11" s="1"/>
  <c r="AG44" i="11"/>
  <c r="X45" i="9"/>
  <c r="AT25" i="11"/>
  <c r="O28" i="11"/>
  <c r="AU34" i="11"/>
  <c r="AS37" i="11"/>
  <c r="O40" i="11"/>
  <c r="AT44" i="11"/>
  <c r="AU44" i="11" s="1"/>
  <c r="AP47" i="11"/>
  <c r="Y50" i="11"/>
  <c r="AG56" i="11"/>
  <c r="Y57" i="11"/>
  <c r="AT60" i="11"/>
  <c r="AU60" i="11" s="1"/>
  <c r="O74" i="11"/>
  <c r="AS76" i="11"/>
  <c r="AI78" i="11"/>
  <c r="Y80" i="11"/>
  <c r="AG52" i="5"/>
  <c r="AS28" i="11"/>
  <c r="Y36" i="11"/>
  <c r="AT37" i="11"/>
  <c r="AU37" i="11" s="1"/>
  <c r="E47" i="11"/>
  <c r="AQ47" i="11" s="1"/>
  <c r="AG50" i="11"/>
  <c r="Y58" i="11"/>
  <c r="AV25" i="11"/>
  <c r="AI26" i="11"/>
  <c r="Y40" i="11"/>
  <c r="AV44" i="11"/>
  <c r="AI45" i="11"/>
  <c r="AS49" i="11"/>
  <c r="AV54" i="11"/>
  <c r="AQ56" i="11"/>
  <c r="AG36" i="11"/>
  <c r="L36" i="9"/>
  <c r="C147" i="11"/>
  <c r="AN147" i="11"/>
  <c r="AS26" i="11"/>
  <c r="Y37" i="11"/>
  <c r="AS39" i="11"/>
  <c r="AI43" i="11"/>
  <c r="AS45" i="11"/>
  <c r="V47" i="11"/>
  <c r="AS50" i="11"/>
  <c r="AI59" i="11"/>
  <c r="AG60" i="11"/>
  <c r="O62" i="11"/>
  <c r="AI66" i="11"/>
  <c r="AG67" i="11"/>
  <c r="Y68" i="11"/>
  <c r="O70" i="11"/>
  <c r="M71" i="11"/>
  <c r="AS72" i="11"/>
  <c r="AI74" i="11"/>
  <c r="AG75" i="11"/>
  <c r="Y76" i="11"/>
  <c r="O78" i="11"/>
  <c r="M79" i="11"/>
  <c r="W52" i="5"/>
  <c r="Y25" i="11"/>
  <c r="Y44" i="11"/>
  <c r="W25" i="10"/>
  <c r="AS28" i="10"/>
  <c r="W33" i="10"/>
  <c r="AQ36" i="10"/>
  <c r="Y37" i="10"/>
  <c r="M42" i="10"/>
  <c r="M48" i="10"/>
  <c r="AI48" i="10"/>
  <c r="AG55" i="10"/>
  <c r="AT59" i="10"/>
  <c r="AU59" i="10" s="1"/>
  <c r="AG60" i="10"/>
  <c r="AG63" i="10"/>
  <c r="AV69" i="10"/>
  <c r="AS72" i="10"/>
  <c r="AX76" i="10"/>
  <c r="AV78" i="10"/>
  <c r="Y61" i="10"/>
  <c r="AT62" i="10"/>
  <c r="AS62" i="10"/>
  <c r="AI63" i="10"/>
  <c r="AS65" i="10"/>
  <c r="AV67" i="10"/>
  <c r="AX80" i="10"/>
  <c r="AV26" i="10"/>
  <c r="AV36" i="10"/>
  <c r="AW36" i="10" s="1"/>
  <c r="AI37" i="10"/>
  <c r="AQ38" i="10"/>
  <c r="O42" i="10"/>
  <c r="W44" i="10"/>
  <c r="AQ45" i="10"/>
  <c r="O48" i="10"/>
  <c r="AP47" i="10"/>
  <c r="AG52" i="10"/>
  <c r="AQ63" i="10"/>
  <c r="W67" i="10"/>
  <c r="AQ80" i="10"/>
  <c r="W26" i="10"/>
  <c r="AT27" i="10"/>
  <c r="AW27" i="10" s="1"/>
  <c r="AG33" i="10"/>
  <c r="W36" i="10"/>
  <c r="AS42" i="10"/>
  <c r="Y44" i="10"/>
  <c r="AS45" i="10"/>
  <c r="W48" i="10"/>
  <c r="AS49" i="10"/>
  <c r="AT52" i="10"/>
  <c r="AU52" i="10" s="1"/>
  <c r="AQ55" i="10"/>
  <c r="Y56" i="10"/>
  <c r="AI58" i="10"/>
  <c r="AT60" i="10"/>
  <c r="AX60" i="10" s="1"/>
  <c r="AT63" i="10"/>
  <c r="AU63" i="10" s="1"/>
  <c r="Y67" i="10"/>
  <c r="M68" i="10"/>
  <c r="AS71" i="10"/>
  <c r="AG72" i="10"/>
  <c r="AV73" i="10"/>
  <c r="Y75" i="10"/>
  <c r="W79" i="10"/>
  <c r="M80" i="10"/>
  <c r="AS80" i="10"/>
  <c r="AI25" i="10"/>
  <c r="Y28" i="10"/>
  <c r="AT37" i="10"/>
  <c r="AU37" i="10" s="1"/>
  <c r="W42" i="10"/>
  <c r="AS43" i="10"/>
  <c r="AG44" i="10"/>
  <c r="AV45" i="10"/>
  <c r="AV57" i="10"/>
  <c r="Y59" i="10"/>
  <c r="AV63" i="10"/>
  <c r="AS63" i="10"/>
  <c r="AQ33" i="10"/>
  <c r="W45" i="10"/>
  <c r="AT46" i="10"/>
  <c r="AX46" i="10" s="1"/>
  <c r="AV49" i="10"/>
  <c r="AV52" i="10"/>
  <c r="AQ52" i="10"/>
  <c r="AI53" i="10"/>
  <c r="Y54" i="10"/>
  <c r="AG56" i="10"/>
  <c r="W63" i="10"/>
  <c r="AI64" i="10"/>
  <c r="AS66" i="10"/>
  <c r="O68" i="10"/>
  <c r="AS68" i="10"/>
  <c r="M72" i="10"/>
  <c r="Y73" i="10"/>
  <c r="AI75" i="10"/>
  <c r="W80" i="10"/>
  <c r="N38" i="9"/>
  <c r="AS25" i="10"/>
  <c r="O27" i="10"/>
  <c r="AR47" i="10"/>
  <c r="O66" i="10"/>
  <c r="AI67" i="10"/>
  <c r="AI70" i="10"/>
  <c r="Y71" i="10"/>
  <c r="AI79" i="10"/>
  <c r="Y80" i="10"/>
  <c r="AI26" i="10"/>
  <c r="AI28" i="10"/>
  <c r="AV33" i="10"/>
  <c r="AI36" i="10"/>
  <c r="AI40" i="10"/>
  <c r="W41" i="10"/>
  <c r="AQ44" i="10"/>
  <c r="AV46" i="10"/>
  <c r="AQ46" i="10"/>
  <c r="AT48" i="10"/>
  <c r="AU48" i="10" s="1"/>
  <c r="AV50" i="10"/>
  <c r="AI51" i="10"/>
  <c r="W52" i="10"/>
  <c r="AS53" i="10"/>
  <c r="Y55" i="10"/>
  <c r="AV56" i="10"/>
  <c r="M64" i="10"/>
  <c r="AQ67" i="10"/>
  <c r="Y68" i="10"/>
  <c r="AG71" i="10"/>
  <c r="AT75" i="10"/>
  <c r="AU75" i="10" s="1"/>
  <c r="AS75" i="10"/>
  <c r="AI76" i="10"/>
  <c r="Y77" i="10"/>
  <c r="AT78" i="10"/>
  <c r="AU78" i="10" s="1"/>
  <c r="AS78" i="10"/>
  <c r="AQ79" i="10"/>
  <c r="AV49" i="11"/>
  <c r="AI136" i="11"/>
  <c r="AV145" i="11"/>
  <c r="M28" i="11"/>
  <c r="AG28" i="11"/>
  <c r="W39" i="11"/>
  <c r="AQ39" i="11"/>
  <c r="Y48" i="11"/>
  <c r="AT50" i="11"/>
  <c r="AU50" i="11" s="1"/>
  <c r="AI52" i="11"/>
  <c r="W54" i="11"/>
  <c r="AS56" i="11"/>
  <c r="AI57" i="11"/>
  <c r="AG58" i="11"/>
  <c r="AV60" i="11"/>
  <c r="AI63" i="11"/>
  <c r="AG64" i="11"/>
  <c r="Y65" i="11"/>
  <c r="W66" i="11"/>
  <c r="O67" i="11"/>
  <c r="M68" i="11"/>
  <c r="AS69" i="11"/>
  <c r="AI71" i="11"/>
  <c r="Y73" i="11"/>
  <c r="W74" i="11"/>
  <c r="O75" i="11"/>
  <c r="M76" i="11"/>
  <c r="AS77" i="11"/>
  <c r="AI79" i="11"/>
  <c r="Y82" i="11"/>
  <c r="AG84" i="11"/>
  <c r="W86" i="11"/>
  <c r="M88" i="11"/>
  <c r="AG92" i="11"/>
  <c r="W94" i="11"/>
  <c r="M96" i="11"/>
  <c r="AG102" i="11"/>
  <c r="W104" i="11"/>
  <c r="M106" i="11"/>
  <c r="AG110" i="11"/>
  <c r="M115" i="11"/>
  <c r="AQ117" i="11"/>
  <c r="AG119" i="11"/>
  <c r="O121" i="11"/>
  <c r="AS122" i="11"/>
  <c r="AI123" i="11"/>
  <c r="Y124" i="11"/>
  <c r="O125" i="11"/>
  <c r="AS126" i="11"/>
  <c r="AI127" i="11"/>
  <c r="Y128" i="11"/>
  <c r="N129" i="11"/>
  <c r="O129" i="11" s="1"/>
  <c r="X129" i="11" s="1"/>
  <c r="Y129" i="11" s="1"/>
  <c r="AH129" i="11" s="1"/>
  <c r="AI129" i="11" s="1"/>
  <c r="AR129" i="11" s="1"/>
  <c r="AS129" i="11" s="1"/>
  <c r="AS133" i="11"/>
  <c r="AV136" i="11"/>
  <c r="AW136" i="11" s="1"/>
  <c r="O138" i="11"/>
  <c r="AF143" i="11"/>
  <c r="AI143" i="11" s="1"/>
  <c r="O144" i="11"/>
  <c r="O145" i="11"/>
  <c r="H92" i="5"/>
  <c r="H92" i="9" s="1"/>
  <c r="V95" i="5"/>
  <c r="Y95" i="5" s="1"/>
  <c r="V94" i="5"/>
  <c r="Y94" i="5" s="1"/>
  <c r="AJ147" i="11"/>
  <c r="Y27" i="11"/>
  <c r="Y33" i="11"/>
  <c r="AT35" i="11"/>
  <c r="AX35" i="11" s="1"/>
  <c r="AS38" i="11"/>
  <c r="AS41" i="11"/>
  <c r="Y46" i="11"/>
  <c r="AI48" i="11"/>
  <c r="AQ52" i="11"/>
  <c r="Y54" i="11"/>
  <c r="Y55" i="11"/>
  <c r="AS57" i="11"/>
  <c r="AI58" i="11"/>
  <c r="W60" i="11"/>
  <c r="AV61" i="11"/>
  <c r="AG85" i="11"/>
  <c r="M89" i="11"/>
  <c r="AQ91" i="11"/>
  <c r="AG93" i="11"/>
  <c r="AQ101" i="11"/>
  <c r="AG103" i="11"/>
  <c r="W105" i="11"/>
  <c r="M107" i="11"/>
  <c r="AQ109" i="11"/>
  <c r="AQ118" i="11"/>
  <c r="AG120" i="11"/>
  <c r="W121" i="11"/>
  <c r="M122" i="11"/>
  <c r="AV122" i="11"/>
  <c r="AQ123" i="11"/>
  <c r="AG124" i="11"/>
  <c r="W125" i="11"/>
  <c r="M126" i="11"/>
  <c r="AV126" i="11"/>
  <c r="AQ127" i="11"/>
  <c r="AG128" i="11"/>
  <c r="O136" i="11"/>
  <c r="H110" i="5"/>
  <c r="H110" i="9" s="1"/>
  <c r="L110" i="9" s="1"/>
  <c r="V85" i="5"/>
  <c r="W85" i="5" s="1"/>
  <c r="AI33" i="11"/>
  <c r="AI46" i="11"/>
  <c r="W50" i="11"/>
  <c r="AG54" i="11"/>
  <c r="AQ58" i="11"/>
  <c r="AG66" i="11"/>
  <c r="W68" i="11"/>
  <c r="AG74" i="11"/>
  <c r="W76" i="11"/>
  <c r="AQ84" i="11"/>
  <c r="AG86" i="11"/>
  <c r="W88" i="11"/>
  <c r="AQ92" i="11"/>
  <c r="AG94" i="11"/>
  <c r="W96" i="11"/>
  <c r="AQ102" i="11"/>
  <c r="AG104" i="11"/>
  <c r="W106" i="11"/>
  <c r="AQ110" i="11"/>
  <c r="AG111" i="11"/>
  <c r="W115" i="11"/>
  <c r="AQ119" i="11"/>
  <c r="AT26" i="11"/>
  <c r="AX26" i="11" s="1"/>
  <c r="AT39" i="11"/>
  <c r="AX39" i="11" s="1"/>
  <c r="AT42" i="11"/>
  <c r="AU42" i="11" s="1"/>
  <c r="AT45" i="11"/>
  <c r="AU45" i="11" s="1"/>
  <c r="Y51" i="11"/>
  <c r="AT52" i="11"/>
  <c r="AU52" i="11" s="1"/>
  <c r="AS53" i="11"/>
  <c r="AQ85" i="11"/>
  <c r="AQ93" i="11"/>
  <c r="AQ103" i="11"/>
  <c r="AV123" i="11"/>
  <c r="AQ124" i="11"/>
  <c r="AV127" i="11"/>
  <c r="AQ128" i="11"/>
  <c r="AG76" i="11"/>
  <c r="AQ86" i="11"/>
  <c r="AG88" i="11"/>
  <c r="AQ94" i="11"/>
  <c r="AG96" i="11"/>
  <c r="AQ104" i="11"/>
  <c r="AG106" i="11"/>
  <c r="AQ111" i="11"/>
  <c r="AG115" i="11"/>
  <c r="AV134" i="11"/>
  <c r="V90" i="5"/>
  <c r="W90" i="5" s="1"/>
  <c r="O25" i="11"/>
  <c r="AS27" i="11"/>
  <c r="AS33" i="11"/>
  <c r="Y38" i="11"/>
  <c r="Y41" i="11"/>
  <c r="O44" i="11"/>
  <c r="AS46" i="11"/>
  <c r="AI50" i="11"/>
  <c r="AV53" i="11"/>
  <c r="AS54" i="11"/>
  <c r="N46" i="9"/>
  <c r="N42" i="9"/>
  <c r="N34" i="9"/>
  <c r="AI38" i="11"/>
  <c r="O39" i="11"/>
  <c r="AI41" i="11"/>
  <c r="Y42" i="11"/>
  <c r="AV43" i="11"/>
  <c r="Y45" i="11"/>
  <c r="AQ50" i="11"/>
  <c r="AI51" i="11"/>
  <c r="Y52" i="11"/>
  <c r="AI56" i="11"/>
  <c r="W58" i="11"/>
  <c r="AS60" i="11"/>
  <c r="AI61" i="11"/>
  <c r="Y63" i="11"/>
  <c r="O65" i="11"/>
  <c r="M66" i="11"/>
  <c r="AS67" i="11"/>
  <c r="AI69" i="11"/>
  <c r="Y71" i="11"/>
  <c r="O73" i="11"/>
  <c r="M74" i="11"/>
  <c r="AS75" i="11"/>
  <c r="AI77" i="11"/>
  <c r="W84" i="11"/>
  <c r="M86" i="11"/>
  <c r="AQ88" i="11"/>
  <c r="AG90" i="11"/>
  <c r="W92" i="11"/>
  <c r="M94" i="11"/>
  <c r="AQ96" i="11"/>
  <c r="AG100" i="11"/>
  <c r="W102" i="11"/>
  <c r="M104" i="11"/>
  <c r="AQ106" i="11"/>
  <c r="AG108" i="11"/>
  <c r="W110" i="11"/>
  <c r="AQ115" i="11"/>
  <c r="AG117" i="11"/>
  <c r="W119" i="11"/>
  <c r="AS121" i="11"/>
  <c r="AI122" i="11"/>
  <c r="Y123" i="11"/>
  <c r="O124" i="11"/>
  <c r="AS125" i="11"/>
  <c r="AI126" i="11"/>
  <c r="Y127" i="11"/>
  <c r="O128" i="11"/>
  <c r="AG131" i="11"/>
  <c r="AV132" i="11"/>
  <c r="AV133" i="11"/>
  <c r="AW133" i="11" s="1"/>
  <c r="M138" i="11"/>
  <c r="L143" i="11"/>
  <c r="O143" i="11" s="1"/>
  <c r="M144" i="11"/>
  <c r="AT145" i="11"/>
  <c r="AU145" i="11" s="1"/>
  <c r="O146" i="11"/>
  <c r="Z121" i="9"/>
  <c r="Z119" i="9"/>
  <c r="Z117" i="9"/>
  <c r="Z115" i="9"/>
  <c r="G114" i="9"/>
  <c r="H113" i="5"/>
  <c r="AK110" i="9"/>
  <c r="V104" i="5"/>
  <c r="P104" i="9"/>
  <c r="V104" i="9" s="1"/>
  <c r="V103" i="5"/>
  <c r="P103" i="9"/>
  <c r="V103" i="9" s="1"/>
  <c r="V96" i="5"/>
  <c r="AK92" i="9"/>
  <c r="AK91" i="9"/>
  <c r="F93" i="9"/>
  <c r="F111" i="9"/>
  <c r="V64" i="9"/>
  <c r="V68" i="9"/>
  <c r="V72" i="9"/>
  <c r="V80" i="9"/>
  <c r="P90" i="9"/>
  <c r="V90" i="9" s="1"/>
  <c r="P94" i="9"/>
  <c r="V94" i="9" s="1"/>
  <c r="Z125" i="9"/>
  <c r="Z123" i="9"/>
  <c r="V112" i="5"/>
  <c r="P112" i="9"/>
  <c r="V112" i="9" s="1"/>
  <c r="AK109" i="9"/>
  <c r="AK105" i="9"/>
  <c r="AK100" i="9"/>
  <c r="AK90" i="9"/>
  <c r="V87" i="5"/>
  <c r="Z126" i="9"/>
  <c r="AK120" i="9"/>
  <c r="AK118" i="9"/>
  <c r="AK116" i="9"/>
  <c r="AP114" i="5"/>
  <c r="AP113" i="5" s="1"/>
  <c r="AP147" i="5" s="1"/>
  <c r="AK108" i="9"/>
  <c r="V102" i="5"/>
  <c r="P102" i="9"/>
  <c r="V102" i="9" s="1"/>
  <c r="AK89" i="9"/>
  <c r="V86" i="5"/>
  <c r="E34" i="9"/>
  <c r="F88" i="9"/>
  <c r="F92" i="9"/>
  <c r="F96" i="9"/>
  <c r="F102" i="9"/>
  <c r="P85" i="9"/>
  <c r="V85" i="9" s="1"/>
  <c r="AK124" i="9"/>
  <c r="AK122" i="9"/>
  <c r="V111" i="5"/>
  <c r="P111" i="9"/>
  <c r="V111" i="9" s="1"/>
  <c r="AK104" i="9"/>
  <c r="Z100" i="9"/>
  <c r="AK96" i="9"/>
  <c r="V93" i="5"/>
  <c r="AK88" i="9"/>
  <c r="L44" i="9"/>
  <c r="L40" i="9"/>
  <c r="Z128" i="9"/>
  <c r="Z120" i="9"/>
  <c r="Z118" i="9"/>
  <c r="Z116" i="9"/>
  <c r="T113" i="5"/>
  <c r="AK112" i="9"/>
  <c r="AK107" i="9"/>
  <c r="V106" i="5"/>
  <c r="P106" i="9"/>
  <c r="V106" i="9" s="1"/>
  <c r="AK103" i="9"/>
  <c r="V101" i="5"/>
  <c r="P101" i="9"/>
  <c r="V101" i="9" s="1"/>
  <c r="V92" i="5"/>
  <c r="AK87" i="9"/>
  <c r="F87" i="9"/>
  <c r="F95" i="9"/>
  <c r="F105" i="9"/>
  <c r="F109" i="9"/>
  <c r="P84" i="9"/>
  <c r="P92" i="9"/>
  <c r="V92" i="9" s="1"/>
  <c r="P96" i="9"/>
  <c r="V96" i="9" s="1"/>
  <c r="V126" i="5"/>
  <c r="P126" i="9"/>
  <c r="V126" i="9" s="1"/>
  <c r="Z124" i="9"/>
  <c r="R113" i="5"/>
  <c r="V110" i="5"/>
  <c r="P110" i="9"/>
  <c r="V110" i="9" s="1"/>
  <c r="AK102" i="9"/>
  <c r="AK95" i="9"/>
  <c r="AK86" i="9"/>
  <c r="L41" i="9"/>
  <c r="L33" i="9"/>
  <c r="L26" i="9"/>
  <c r="N134" i="9"/>
  <c r="X58" i="9"/>
  <c r="X62" i="9"/>
  <c r="V127" i="5"/>
  <c r="P127" i="9"/>
  <c r="V127" i="9" s="1"/>
  <c r="AK121" i="9"/>
  <c r="AK119" i="9"/>
  <c r="AK117" i="9"/>
  <c r="AK115" i="9"/>
  <c r="V114" i="5"/>
  <c r="AK111" i="9"/>
  <c r="V109" i="5"/>
  <c r="P109" i="9"/>
  <c r="V109" i="9" s="1"/>
  <c r="V105" i="5"/>
  <c r="P105" i="9"/>
  <c r="V105" i="9" s="1"/>
  <c r="V100" i="5"/>
  <c r="P100" i="9"/>
  <c r="V100" i="9" s="1"/>
  <c r="AK94" i="9"/>
  <c r="V89" i="5"/>
  <c r="AK85" i="9"/>
  <c r="J84" i="9"/>
  <c r="J83" i="9" s="1"/>
  <c r="F86" i="9"/>
  <c r="F90" i="9"/>
  <c r="F94" i="9"/>
  <c r="F100" i="9"/>
  <c r="F104" i="9"/>
  <c r="F108" i="9"/>
  <c r="F112" i="9"/>
  <c r="R84" i="9"/>
  <c r="R83" i="9" s="1"/>
  <c r="P87" i="9"/>
  <c r="V87" i="9" s="1"/>
  <c r="P91" i="9"/>
  <c r="V91" i="9" s="1"/>
  <c r="P95" i="9"/>
  <c r="V95" i="9" s="1"/>
  <c r="V128" i="5"/>
  <c r="AK123" i="9"/>
  <c r="I114" i="9"/>
  <c r="I113" i="9" s="1"/>
  <c r="J113" i="5"/>
  <c r="V108" i="5"/>
  <c r="P108" i="9"/>
  <c r="V108" i="9" s="1"/>
  <c r="AK106" i="9"/>
  <c r="AK101" i="9"/>
  <c r="AK93" i="9"/>
  <c r="V88" i="5"/>
  <c r="AK84" i="9"/>
  <c r="AU37" i="5"/>
  <c r="X125" i="9"/>
  <c r="C147" i="5"/>
  <c r="AQ60" i="5"/>
  <c r="E92" i="9"/>
  <c r="E110" i="9"/>
  <c r="E85" i="9"/>
  <c r="E103" i="9"/>
  <c r="E47" i="5"/>
  <c r="AG47" i="5" s="1"/>
  <c r="M60" i="5"/>
  <c r="E90" i="9"/>
  <c r="E112" i="9"/>
  <c r="E126" i="9"/>
  <c r="E133" i="9"/>
  <c r="E138" i="9"/>
  <c r="E49" i="9"/>
  <c r="E53" i="9"/>
  <c r="E57" i="9"/>
  <c r="E65" i="9"/>
  <c r="E69" i="9"/>
  <c r="E82" i="9"/>
  <c r="E87" i="9"/>
  <c r="E91" i="9"/>
  <c r="E101" i="9"/>
  <c r="E105" i="9"/>
  <c r="E109" i="9"/>
  <c r="E134" i="9"/>
  <c r="E141" i="9"/>
  <c r="E140" i="9" s="1"/>
  <c r="E51" i="9"/>
  <c r="E55" i="9"/>
  <c r="E63" i="9"/>
  <c r="E75" i="9"/>
  <c r="E79" i="9"/>
  <c r="E52" i="9"/>
  <c r="E43" i="9"/>
  <c r="E35" i="9"/>
  <c r="E88" i="9"/>
  <c r="E59" i="9"/>
  <c r="E106" i="9"/>
  <c r="E44" i="9"/>
  <c r="E108" i="9"/>
  <c r="AO132" i="9"/>
  <c r="AR132" i="9" s="1"/>
  <c r="AR132" i="5"/>
  <c r="AP126" i="9"/>
  <c r="AP137" i="9"/>
  <c r="AP144" i="9"/>
  <c r="AO136" i="9"/>
  <c r="AR136" i="5"/>
  <c r="AO134" i="9"/>
  <c r="AR134" i="9" s="1"/>
  <c r="AK143" i="9"/>
  <c r="AV134" i="5"/>
  <c r="W131" i="5"/>
  <c r="AO141" i="9"/>
  <c r="AP128" i="9"/>
  <c r="AP132" i="9"/>
  <c r="AP146" i="9"/>
  <c r="AP125" i="9"/>
  <c r="AP136" i="9"/>
  <c r="AP141" i="9"/>
  <c r="AP140" i="9" s="1"/>
  <c r="W129" i="5"/>
  <c r="AS145" i="5"/>
  <c r="AO144" i="9"/>
  <c r="AR144" i="9" s="1"/>
  <c r="AR144" i="5"/>
  <c r="AO130" i="9"/>
  <c r="AO129" i="9" s="1"/>
  <c r="AR130" i="5"/>
  <c r="AO137" i="9"/>
  <c r="AR137" i="9" s="1"/>
  <c r="AS146" i="5"/>
  <c r="M129" i="5"/>
  <c r="AK129" i="9"/>
  <c r="AV137" i="5"/>
  <c r="AQ129" i="5"/>
  <c r="AO138" i="9"/>
  <c r="AR138" i="9" s="1"/>
  <c r="AR138" i="5"/>
  <c r="AO133" i="9"/>
  <c r="AR133" i="9" s="1"/>
  <c r="AR133" i="5"/>
  <c r="AP133" i="9"/>
  <c r="AS137" i="5"/>
  <c r="N49" i="9"/>
  <c r="N53" i="9"/>
  <c r="N57" i="9"/>
  <c r="N61" i="9"/>
  <c r="N65" i="9"/>
  <c r="N69" i="9"/>
  <c r="N73" i="9"/>
  <c r="N77" i="9"/>
  <c r="N82" i="9"/>
  <c r="L64" i="9"/>
  <c r="L45" i="9"/>
  <c r="L37" i="9"/>
  <c r="N27" i="9"/>
  <c r="AO25" i="9"/>
  <c r="AR25" i="5"/>
  <c r="AH25" i="9"/>
  <c r="N25" i="9"/>
  <c r="O27" i="14"/>
  <c r="W33" i="14"/>
  <c r="AV35" i="14"/>
  <c r="AQ35" i="14"/>
  <c r="O38" i="14"/>
  <c r="AT40" i="14"/>
  <c r="AX40" i="14" s="1"/>
  <c r="AI40" i="14"/>
  <c r="W41" i="14"/>
  <c r="AV43" i="14"/>
  <c r="AQ43" i="14"/>
  <c r="O46" i="14"/>
  <c r="V47" i="14"/>
  <c r="AV50" i="14"/>
  <c r="AQ50" i="14"/>
  <c r="O53" i="14"/>
  <c r="AQ54" i="14"/>
  <c r="AT57" i="14"/>
  <c r="AU57" i="14" s="1"/>
  <c r="AQ57" i="14"/>
  <c r="AS60" i="14"/>
  <c r="AG61" i="14"/>
  <c r="Y62" i="14"/>
  <c r="AS63" i="14"/>
  <c r="AI64" i="14"/>
  <c r="AG34" i="14"/>
  <c r="AG49" i="14"/>
  <c r="AV60" i="14"/>
  <c r="AG80" i="14"/>
  <c r="AQ82" i="14"/>
  <c r="W35" i="14"/>
  <c r="W43" i="14"/>
  <c r="AH47" i="14"/>
  <c r="W50" i="14"/>
  <c r="O54" i="14"/>
  <c r="AQ58" i="14"/>
  <c r="O60" i="14"/>
  <c r="AQ61" i="14"/>
  <c r="AS64" i="14"/>
  <c r="AV66" i="14"/>
  <c r="AV68" i="14"/>
  <c r="AV70" i="14"/>
  <c r="AV74" i="14"/>
  <c r="AV76" i="14"/>
  <c r="AT80" i="14"/>
  <c r="AU80" i="14" s="1"/>
  <c r="AI80" i="14"/>
  <c r="Y82" i="14"/>
  <c r="O26" i="14"/>
  <c r="Y27" i="14"/>
  <c r="M28" i="14"/>
  <c r="AG33" i="14"/>
  <c r="M34" i="14"/>
  <c r="O37" i="14"/>
  <c r="Y38" i="14"/>
  <c r="M39" i="14"/>
  <c r="AS40" i="14"/>
  <c r="AG41" i="14"/>
  <c r="M42" i="14"/>
  <c r="O45" i="14"/>
  <c r="Y46" i="14"/>
  <c r="AG48" i="14"/>
  <c r="M49" i="14"/>
  <c r="O52" i="14"/>
  <c r="Y53" i="14"/>
  <c r="M55" i="14"/>
  <c r="M58" i="14"/>
  <c r="AI59" i="14"/>
  <c r="M61" i="14"/>
  <c r="AV64" i="14"/>
  <c r="O66" i="14"/>
  <c r="O72" i="14"/>
  <c r="O74" i="14"/>
  <c r="AG77" i="14"/>
  <c r="M80" i="14"/>
  <c r="N47" i="14"/>
  <c r="AQ62" i="14"/>
  <c r="AT69" i="14"/>
  <c r="AX69" i="14" s="1"/>
  <c r="AI69" i="14"/>
  <c r="AT71" i="14"/>
  <c r="AX71" i="14" s="1"/>
  <c r="AI71" i="14"/>
  <c r="AT73" i="14"/>
  <c r="AX73" i="14" s="1"/>
  <c r="AI73" i="14"/>
  <c r="AT75" i="14"/>
  <c r="AX75" i="14" s="1"/>
  <c r="AI75" i="14"/>
  <c r="AT77" i="14"/>
  <c r="AX77" i="14" s="1"/>
  <c r="AI77" i="14"/>
  <c r="AT79" i="14"/>
  <c r="AU79" i="14" s="1"/>
  <c r="O80" i="14"/>
  <c r="M25" i="14"/>
  <c r="O28" i="14"/>
  <c r="M33" i="14"/>
  <c r="AS34" i="14"/>
  <c r="AG35" i="14"/>
  <c r="M36" i="14"/>
  <c r="O39" i="14"/>
  <c r="Y40" i="14"/>
  <c r="M41" i="14"/>
  <c r="AS42" i="14"/>
  <c r="AG43" i="14"/>
  <c r="M44" i="14"/>
  <c r="M48" i="14"/>
  <c r="AS49" i="14"/>
  <c r="AG50" i="14"/>
  <c r="M51" i="14"/>
  <c r="W55" i="14"/>
  <c r="Y57" i="14"/>
  <c r="M59" i="14"/>
  <c r="AG60" i="14"/>
  <c r="M62" i="14"/>
  <c r="AI63" i="14"/>
  <c r="M65" i="14"/>
  <c r="M67" i="14"/>
  <c r="M69" i="14"/>
  <c r="M71" i="14"/>
  <c r="M73" i="14"/>
  <c r="M75" i="14"/>
  <c r="M77" i="14"/>
  <c r="AV79" i="14"/>
  <c r="AS80" i="14"/>
  <c r="O25" i="14"/>
  <c r="Y26" i="14"/>
  <c r="AT27" i="14"/>
  <c r="AX27" i="14" s="1"/>
  <c r="AI27" i="14"/>
  <c r="AS28" i="14"/>
  <c r="AV33" i="14"/>
  <c r="AQ33" i="14"/>
  <c r="O36" i="14"/>
  <c r="Y37" i="14"/>
  <c r="AT38" i="14"/>
  <c r="AX38" i="14" s="1"/>
  <c r="AI38" i="14"/>
  <c r="AS39" i="14"/>
  <c r="AV41" i="14"/>
  <c r="AQ41" i="14"/>
  <c r="O44" i="14"/>
  <c r="Y45" i="14"/>
  <c r="AT46" i="14"/>
  <c r="AX46" i="14" s="1"/>
  <c r="AI46" i="14"/>
  <c r="AV48" i="14"/>
  <c r="AV51" i="14"/>
  <c r="Y52" i="14"/>
  <c r="AS59" i="14"/>
  <c r="O65" i="14"/>
  <c r="AG82" i="14"/>
  <c r="M27" i="14"/>
  <c r="O33" i="14"/>
  <c r="AT35" i="14"/>
  <c r="AU35" i="14" s="1"/>
  <c r="M38" i="14"/>
  <c r="O41" i="14"/>
  <c r="M43" i="14"/>
  <c r="M46" i="14"/>
  <c r="O48" i="14"/>
  <c r="M50" i="14"/>
  <c r="M53" i="14"/>
  <c r="AV56" i="14"/>
  <c r="W59" i="14"/>
  <c r="M63" i="14"/>
  <c r="AG64" i="14"/>
  <c r="AV25" i="13"/>
  <c r="O28" i="13"/>
  <c r="AT33" i="13"/>
  <c r="AX33" i="13" s="1"/>
  <c r="AI33" i="13"/>
  <c r="W34" i="13"/>
  <c r="AS34" i="13"/>
  <c r="AV36" i="13"/>
  <c r="AQ36" i="13"/>
  <c r="O39" i="13"/>
  <c r="Y40" i="13"/>
  <c r="AT41" i="13"/>
  <c r="AU41" i="13" s="1"/>
  <c r="AI41" i="13"/>
  <c r="W42" i="13"/>
  <c r="AS42" i="13"/>
  <c r="AV44" i="13"/>
  <c r="AQ44" i="13"/>
  <c r="AG48" i="13"/>
  <c r="O49" i="13"/>
  <c r="AV49" i="13"/>
  <c r="W60" i="13"/>
  <c r="M64" i="13"/>
  <c r="M66" i="13"/>
  <c r="M68" i="13"/>
  <c r="M70" i="13"/>
  <c r="AI73" i="13"/>
  <c r="AG35" i="13"/>
  <c r="AG40" i="13"/>
  <c r="AG43" i="13"/>
  <c r="AQ50" i="13"/>
  <c r="AQ54" i="13"/>
  <c r="AQ58" i="13"/>
  <c r="AQ62" i="13"/>
  <c r="AQ64" i="13"/>
  <c r="AQ66" i="13"/>
  <c r="AQ76" i="13"/>
  <c r="O78" i="13"/>
  <c r="AT79" i="13"/>
  <c r="AQ79" i="13"/>
  <c r="W82" i="13"/>
  <c r="W36" i="13"/>
  <c r="AU43" i="13"/>
  <c r="W44" i="13"/>
  <c r="M48" i="13"/>
  <c r="AT50" i="13"/>
  <c r="AU50" i="13" s="1"/>
  <c r="M54" i="13"/>
  <c r="M58" i="13"/>
  <c r="AT62" i="13"/>
  <c r="AU62" i="13" s="1"/>
  <c r="AS68" i="13"/>
  <c r="AS70" i="13"/>
  <c r="M73" i="13"/>
  <c r="AG74" i="13"/>
  <c r="M76" i="13"/>
  <c r="AI77" i="13"/>
  <c r="M79" i="13"/>
  <c r="O27" i="13"/>
  <c r="Y28" i="13"/>
  <c r="AS33" i="13"/>
  <c r="AG34" i="13"/>
  <c r="M35" i="13"/>
  <c r="O38" i="13"/>
  <c r="Y39" i="13"/>
  <c r="M40" i="13"/>
  <c r="AS41" i="13"/>
  <c r="AG42" i="13"/>
  <c r="M43" i="13"/>
  <c r="O46" i="13"/>
  <c r="O48" i="13"/>
  <c r="AX71" i="13"/>
  <c r="Y72" i="13"/>
  <c r="AS73" i="13"/>
  <c r="O79" i="13"/>
  <c r="AQ40" i="13"/>
  <c r="AQ43" i="13"/>
  <c r="AI45" i="13"/>
  <c r="AG78" i="13"/>
  <c r="AQ80" i="13"/>
  <c r="AG25" i="13"/>
  <c r="M26" i="13"/>
  <c r="M34" i="13"/>
  <c r="AG36" i="13"/>
  <c r="M37" i="13"/>
  <c r="O40" i="13"/>
  <c r="M42" i="13"/>
  <c r="AG44" i="13"/>
  <c r="M45" i="13"/>
  <c r="AI49" i="13"/>
  <c r="O51" i="13"/>
  <c r="O55" i="13"/>
  <c r="O59" i="13"/>
  <c r="AV63" i="13"/>
  <c r="AV65" i="13"/>
  <c r="AV67" i="13"/>
  <c r="AV69" i="13"/>
  <c r="AS74" i="13"/>
  <c r="AG75" i="13"/>
  <c r="Y76" i="13"/>
  <c r="M80" i="13"/>
  <c r="Y54" i="13"/>
  <c r="AS56" i="13"/>
  <c r="Y58" i="13"/>
  <c r="AS60" i="13"/>
  <c r="Y62" i="13"/>
  <c r="M25" i="13"/>
  <c r="AS26" i="13"/>
  <c r="AG27" i="13"/>
  <c r="M28" i="13"/>
  <c r="O34" i="13"/>
  <c r="Y35" i="13"/>
  <c r="M36" i="13"/>
  <c r="AS37" i="13"/>
  <c r="AG38" i="13"/>
  <c r="M39" i="13"/>
  <c r="O42" i="13"/>
  <c r="Y43" i="13"/>
  <c r="M44" i="13"/>
  <c r="AS45" i="13"/>
  <c r="AG46" i="13"/>
  <c r="E47" i="13"/>
  <c r="AS49" i="13"/>
  <c r="AG50" i="13"/>
  <c r="Y51" i="13"/>
  <c r="O52" i="13"/>
  <c r="AQ53" i="13"/>
  <c r="AG54" i="13"/>
  <c r="Y55" i="13"/>
  <c r="O56" i="13"/>
  <c r="AQ57" i="13"/>
  <c r="AG58" i="13"/>
  <c r="Y59" i="13"/>
  <c r="O60" i="13"/>
  <c r="AQ61" i="13"/>
  <c r="AG62" i="13"/>
  <c r="AT64" i="13"/>
  <c r="AX64" i="13" s="1"/>
  <c r="AI64" i="13"/>
  <c r="AT66" i="13"/>
  <c r="AX66" i="13" s="1"/>
  <c r="AI66" i="13"/>
  <c r="AT68" i="13"/>
  <c r="AX68" i="13" s="1"/>
  <c r="AI68" i="13"/>
  <c r="AT70" i="13"/>
  <c r="AX70" i="13" s="1"/>
  <c r="AI70" i="13"/>
  <c r="AQ72" i="13"/>
  <c r="AT75" i="13"/>
  <c r="AX75" i="13" s="1"/>
  <c r="AQ75" i="13"/>
  <c r="AS78" i="13"/>
  <c r="AG79" i="13"/>
  <c r="M82" i="13"/>
  <c r="AT25" i="12"/>
  <c r="AU25" i="12" s="1"/>
  <c r="M27" i="12"/>
  <c r="AT36" i="12"/>
  <c r="AX36" i="12" s="1"/>
  <c r="M37" i="12"/>
  <c r="AT38" i="12"/>
  <c r="AU38" i="12" s="1"/>
  <c r="AI38" i="12"/>
  <c r="W39" i="12"/>
  <c r="AT40" i="12"/>
  <c r="AU40" i="12" s="1"/>
  <c r="O43" i="12"/>
  <c r="AS44" i="12"/>
  <c r="AT46" i="12"/>
  <c r="AU46" i="12" s="1"/>
  <c r="AI46" i="12"/>
  <c r="Y50" i="12"/>
  <c r="O51" i="12"/>
  <c r="Y52" i="12"/>
  <c r="AT53" i="12"/>
  <c r="AU53" i="12" s="1"/>
  <c r="AQ53" i="12"/>
  <c r="Y54" i="12"/>
  <c r="AI56" i="12"/>
  <c r="AT58" i="12"/>
  <c r="AU58" i="12" s="1"/>
  <c r="AI58" i="12"/>
  <c r="M61" i="12"/>
  <c r="M63" i="12"/>
  <c r="AQ63" i="12"/>
  <c r="M67" i="12"/>
  <c r="AV69" i="12"/>
  <c r="O71" i="12"/>
  <c r="M75" i="12"/>
  <c r="O27" i="12"/>
  <c r="AQ27" i="12"/>
  <c r="AI28" i="12"/>
  <c r="M38" i="12"/>
  <c r="M40" i="12"/>
  <c r="AT44" i="12"/>
  <c r="AU44" i="12" s="1"/>
  <c r="M46" i="12"/>
  <c r="O48" i="12"/>
  <c r="AV53" i="12"/>
  <c r="AV61" i="12"/>
  <c r="AV63" i="12"/>
  <c r="AT66" i="12"/>
  <c r="AU66" i="12" s="1"/>
  <c r="AT68" i="12"/>
  <c r="AU68" i="12" s="1"/>
  <c r="AI68" i="12"/>
  <c r="Y69" i="12"/>
  <c r="AT69" i="12"/>
  <c r="Y74" i="12"/>
  <c r="AT76" i="12"/>
  <c r="AU76" i="12" s="1"/>
  <c r="AI76" i="12"/>
  <c r="AV77" i="12"/>
  <c r="Y80" i="12"/>
  <c r="AV82" i="12"/>
  <c r="AX91" i="12"/>
  <c r="AG28" i="12"/>
  <c r="AV33" i="12"/>
  <c r="AT34" i="12"/>
  <c r="AU34" i="12" s="1"/>
  <c r="O36" i="12"/>
  <c r="O37" i="12"/>
  <c r="AI39" i="12"/>
  <c r="AT41" i="12"/>
  <c r="AU41" i="12" s="1"/>
  <c r="AV44" i="12"/>
  <c r="AT45" i="12"/>
  <c r="AU45" i="12" s="1"/>
  <c r="AQ49" i="12"/>
  <c r="AH47" i="12"/>
  <c r="Y53" i="12"/>
  <c r="M55" i="12"/>
  <c r="AT56" i="12"/>
  <c r="AU56" i="12" s="1"/>
  <c r="AG57" i="12"/>
  <c r="O58" i="12"/>
  <c r="AT60" i="12"/>
  <c r="AU60" i="12" s="1"/>
  <c r="AI60" i="12"/>
  <c r="AT62" i="12"/>
  <c r="AU62" i="12" s="1"/>
  <c r="O67" i="12"/>
  <c r="M68" i="12"/>
  <c r="W69" i="12"/>
  <c r="O75" i="12"/>
  <c r="M76" i="12"/>
  <c r="AT78" i="12"/>
  <c r="AU78" i="12" s="1"/>
  <c r="AV78" i="12"/>
  <c r="W27" i="12"/>
  <c r="AV45" i="12"/>
  <c r="AV49" i="12"/>
  <c r="AT52" i="12"/>
  <c r="AU52" i="12" s="1"/>
  <c r="AT54" i="12"/>
  <c r="AU54" i="12" s="1"/>
  <c r="AV55" i="12"/>
  <c r="AT64" i="12"/>
  <c r="AU64" i="12" s="1"/>
  <c r="AT70" i="12"/>
  <c r="AU70" i="12" s="1"/>
  <c r="AV25" i="12"/>
  <c r="AW25" i="12" s="1"/>
  <c r="Y27" i="12"/>
  <c r="O28" i="12"/>
  <c r="AS39" i="12"/>
  <c r="AV42" i="12"/>
  <c r="AW42" i="12" s="1"/>
  <c r="Y44" i="12"/>
  <c r="O45" i="12"/>
  <c r="O49" i="12"/>
  <c r="AS50" i="12"/>
  <c r="M52" i="12"/>
  <c r="AI53" i="12"/>
  <c r="O55" i="12"/>
  <c r="AI61" i="12"/>
  <c r="AS64" i="12"/>
  <c r="M70" i="12"/>
  <c r="AV73" i="12"/>
  <c r="AI77" i="12"/>
  <c r="S147" i="12"/>
  <c r="M28" i="12"/>
  <c r="AG33" i="12"/>
  <c r="Y38" i="12"/>
  <c r="O39" i="12"/>
  <c r="AQ39" i="12"/>
  <c r="O41" i="12"/>
  <c r="Y46" i="12"/>
  <c r="AT50" i="12"/>
  <c r="AX50" i="12" s="1"/>
  <c r="AG53" i="12"/>
  <c r="M57" i="12"/>
  <c r="Y58" i="12"/>
  <c r="AT59" i="12"/>
  <c r="AU59" i="12" s="1"/>
  <c r="AS60" i="12"/>
  <c r="AG61" i="12"/>
  <c r="AG63" i="12"/>
  <c r="AT71" i="12"/>
  <c r="AU71" i="12" s="1"/>
  <c r="O73" i="12"/>
  <c r="AS74" i="12"/>
  <c r="AV76" i="12"/>
  <c r="AG77" i="12"/>
  <c r="AV79" i="12"/>
  <c r="AT80" i="12"/>
  <c r="AU80" i="12" s="1"/>
  <c r="AT51" i="12"/>
  <c r="AX51" i="12" s="1"/>
  <c r="AV59" i="12"/>
  <c r="AV62" i="12"/>
  <c r="AX87" i="12"/>
  <c r="AG25" i="12"/>
  <c r="AG58" i="12"/>
  <c r="Y64" i="12"/>
  <c r="M69" i="12"/>
  <c r="O74" i="12"/>
  <c r="AU75" i="12"/>
  <c r="Y26" i="11"/>
  <c r="AQ27" i="11"/>
  <c r="AV28" i="11"/>
  <c r="AV34" i="11"/>
  <c r="AW34" i="11" s="1"/>
  <c r="AV36" i="11"/>
  <c r="AV37" i="11"/>
  <c r="AT43" i="11"/>
  <c r="AU43" i="11" s="1"/>
  <c r="AQ46" i="11"/>
  <c r="M50" i="11"/>
  <c r="AT51" i="11"/>
  <c r="AU51" i="11" s="1"/>
  <c r="O52" i="11"/>
  <c r="O53" i="11"/>
  <c r="M58" i="11"/>
  <c r="AT59" i="11"/>
  <c r="AU59" i="11" s="1"/>
  <c r="O60" i="11"/>
  <c r="O61" i="11"/>
  <c r="W63" i="11"/>
  <c r="O64" i="11"/>
  <c r="M65" i="11"/>
  <c r="AS66" i="11"/>
  <c r="AQ67" i="11"/>
  <c r="AI68" i="11"/>
  <c r="AG69" i="11"/>
  <c r="Y70" i="11"/>
  <c r="W71" i="11"/>
  <c r="O72" i="11"/>
  <c r="M73" i="11"/>
  <c r="AS74" i="11"/>
  <c r="AQ75" i="11"/>
  <c r="AI76" i="11"/>
  <c r="AG77" i="11"/>
  <c r="Y78" i="11"/>
  <c r="W79" i="11"/>
  <c r="O80" i="11"/>
  <c r="M82" i="11"/>
  <c r="AT27" i="11"/>
  <c r="AU27" i="11" s="1"/>
  <c r="AI27" i="11"/>
  <c r="AT33" i="11"/>
  <c r="AU33" i="11" s="1"/>
  <c r="O34" i="11"/>
  <c r="W35" i="11"/>
  <c r="AQ35" i="11"/>
  <c r="O37" i="11"/>
  <c r="W40" i="11"/>
  <c r="AQ40" i="11"/>
  <c r="M43" i="11"/>
  <c r="AG43" i="11"/>
  <c r="AT46" i="11"/>
  <c r="AU46" i="11" s="1"/>
  <c r="AV50" i="11"/>
  <c r="AV51" i="11"/>
  <c r="AT56" i="11"/>
  <c r="AU56" i="11" s="1"/>
  <c r="AV58" i="11"/>
  <c r="AV59" i="11"/>
  <c r="W64" i="11"/>
  <c r="AQ68" i="11"/>
  <c r="W72" i="11"/>
  <c r="AQ76" i="11"/>
  <c r="AG78" i="11"/>
  <c r="Y79" i="11"/>
  <c r="W80" i="11"/>
  <c r="AV27" i="11"/>
  <c r="AV33" i="11"/>
  <c r="AV46" i="11"/>
  <c r="AT49" i="11"/>
  <c r="O50" i="11"/>
  <c r="O51" i="11"/>
  <c r="M56" i="11"/>
  <c r="AT57" i="11"/>
  <c r="O58" i="11"/>
  <c r="O59" i="11"/>
  <c r="AI62" i="11"/>
  <c r="AG63" i="11"/>
  <c r="Y64" i="11"/>
  <c r="W65" i="11"/>
  <c r="O66" i="11"/>
  <c r="M67" i="11"/>
  <c r="AS68" i="11"/>
  <c r="AQ69" i="11"/>
  <c r="AI70" i="11"/>
  <c r="AG71" i="11"/>
  <c r="Y72" i="11"/>
  <c r="W73" i="11"/>
  <c r="M75" i="11"/>
  <c r="AQ77" i="11"/>
  <c r="AG79" i="11"/>
  <c r="W82" i="11"/>
  <c r="AT54" i="11"/>
  <c r="AU54" i="11" s="1"/>
  <c r="AV56" i="11"/>
  <c r="AT62" i="11"/>
  <c r="AU62" i="11" s="1"/>
  <c r="AG72" i="11"/>
  <c r="AQ78" i="11"/>
  <c r="AG80" i="11"/>
  <c r="AV26" i="11"/>
  <c r="AQ38" i="11"/>
  <c r="AV42" i="11"/>
  <c r="AV45" i="11"/>
  <c r="AF47" i="11"/>
  <c r="AQ48" i="11"/>
  <c r="O49" i="11"/>
  <c r="AX52" i="11"/>
  <c r="M54" i="11"/>
  <c r="AT55" i="11"/>
  <c r="AX55" i="11" s="1"/>
  <c r="O56" i="11"/>
  <c r="O57" i="11"/>
  <c r="M62" i="11"/>
  <c r="AQ63" i="11"/>
  <c r="AI64" i="11"/>
  <c r="AG65" i="11"/>
  <c r="Y66" i="11"/>
  <c r="W67" i="11"/>
  <c r="O68" i="11"/>
  <c r="M69" i="11"/>
  <c r="AS70" i="11"/>
  <c r="AQ71" i="11"/>
  <c r="AI72" i="11"/>
  <c r="AG73" i="11"/>
  <c r="Y74" i="11"/>
  <c r="W75" i="11"/>
  <c r="O76" i="11"/>
  <c r="M77" i="11"/>
  <c r="AS78" i="11"/>
  <c r="AQ79" i="11"/>
  <c r="AI80" i="11"/>
  <c r="AG82" i="11"/>
  <c r="O26" i="11"/>
  <c r="M35" i="11"/>
  <c r="AG35" i="11"/>
  <c r="AT38" i="11"/>
  <c r="AU38" i="11" s="1"/>
  <c r="M40" i="11"/>
  <c r="AT41" i="11"/>
  <c r="AU41" i="11" s="1"/>
  <c r="O42" i="11"/>
  <c r="W43" i="11"/>
  <c r="AQ43" i="11"/>
  <c r="O45" i="11"/>
  <c r="AT48" i="11"/>
  <c r="AX48" i="11" s="1"/>
  <c r="AV55" i="11"/>
  <c r="AQ64" i="11"/>
  <c r="AQ72" i="11"/>
  <c r="AQ80" i="11"/>
  <c r="AT28" i="11"/>
  <c r="AU28" i="11" s="1"/>
  <c r="AV35" i="11"/>
  <c r="AT36" i="11"/>
  <c r="AU36" i="11" s="1"/>
  <c r="AV38" i="11"/>
  <c r="AV40" i="11"/>
  <c r="AV41" i="11"/>
  <c r="L47" i="11"/>
  <c r="AV48" i="11"/>
  <c r="M52" i="11"/>
  <c r="AT53" i="11"/>
  <c r="O54" i="11"/>
  <c r="O55" i="11"/>
  <c r="M60" i="11"/>
  <c r="AT61" i="11"/>
  <c r="M63" i="11"/>
  <c r="AS64" i="11"/>
  <c r="AQ65" i="11"/>
  <c r="W69" i="11"/>
  <c r="AQ73" i="11"/>
  <c r="AS80" i="11"/>
  <c r="AQ82" i="11"/>
  <c r="AV25" i="10"/>
  <c r="AT26" i="10"/>
  <c r="AW26" i="10" s="1"/>
  <c r="AX27" i="10"/>
  <c r="W34" i="10"/>
  <c r="AQ34" i="10"/>
  <c r="AV39" i="10"/>
  <c r="AV41" i="10"/>
  <c r="AV44" i="10"/>
  <c r="AT45" i="10"/>
  <c r="AU45" i="10" s="1"/>
  <c r="Y46" i="10"/>
  <c r="AS46" i="10"/>
  <c r="Y48" i="10"/>
  <c r="AS48" i="10"/>
  <c r="AT50" i="10"/>
  <c r="AU50" i="10" s="1"/>
  <c r="AT51" i="10"/>
  <c r="AU51" i="10" s="1"/>
  <c r="AX52" i="10"/>
  <c r="Y52" i="10"/>
  <c r="AS52" i="10"/>
  <c r="AT54" i="10"/>
  <c r="AX54" i="10" s="1"/>
  <c r="AV55" i="10"/>
  <c r="M56" i="10"/>
  <c r="O60" i="10"/>
  <c r="AI60" i="10"/>
  <c r="AV61" i="10"/>
  <c r="W64" i="10"/>
  <c r="AQ64" i="10"/>
  <c r="AT67" i="10"/>
  <c r="AU67" i="10" s="1"/>
  <c r="AT70" i="10"/>
  <c r="AX70" i="10" s="1"/>
  <c r="AV71" i="10"/>
  <c r="AV77" i="10"/>
  <c r="AX36" i="10"/>
  <c r="AT43" i="10"/>
  <c r="AU43" i="10" s="1"/>
  <c r="AV54" i="10"/>
  <c r="AT57" i="10"/>
  <c r="AU57" i="10" s="1"/>
  <c r="AV70" i="10"/>
  <c r="AV72" i="10"/>
  <c r="AT73" i="10"/>
  <c r="AU73" i="10" s="1"/>
  <c r="Y79" i="10"/>
  <c r="AS79" i="10"/>
  <c r="W60" i="10"/>
  <c r="AQ60" i="10"/>
  <c r="W76" i="10"/>
  <c r="AQ76" i="10"/>
  <c r="O26" i="10"/>
  <c r="AT28" i="10"/>
  <c r="AU28" i="10" s="1"/>
  <c r="M33" i="10"/>
  <c r="M36" i="10"/>
  <c r="O43" i="10"/>
  <c r="O45" i="10"/>
  <c r="N47" i="10"/>
  <c r="O47" i="10" s="1"/>
  <c r="V47" i="10"/>
  <c r="AT49" i="10"/>
  <c r="AU49" i="10" s="1"/>
  <c r="AI49" i="10"/>
  <c r="O50" i="10"/>
  <c r="O51" i="10"/>
  <c r="AT53" i="10"/>
  <c r="AU53" i="10" s="1"/>
  <c r="O57" i="10"/>
  <c r="M63" i="10"/>
  <c r="AV66" i="10"/>
  <c r="O67" i="10"/>
  <c r="AT69" i="10"/>
  <c r="AU69" i="10" s="1"/>
  <c r="O73" i="10"/>
  <c r="M79" i="10"/>
  <c r="AU80" i="10"/>
  <c r="AV28" i="10"/>
  <c r="M34" i="10"/>
  <c r="AG34" i="10"/>
  <c r="AG64" i="10"/>
  <c r="O28" i="10"/>
  <c r="O33" i="10"/>
  <c r="AV34" i="10"/>
  <c r="AT35" i="10"/>
  <c r="AU35" i="10" s="1"/>
  <c r="O36" i="10"/>
  <c r="M37" i="10"/>
  <c r="AT38" i="10"/>
  <c r="AX38" i="10" s="1"/>
  <c r="M40" i="10"/>
  <c r="O49" i="10"/>
  <c r="AS50" i="10"/>
  <c r="O53" i="10"/>
  <c r="M59" i="10"/>
  <c r="AU60" i="10"/>
  <c r="O63" i="10"/>
  <c r="AV64" i="10"/>
  <c r="AU65" i="10"/>
  <c r="O69" i="10"/>
  <c r="M75" i="10"/>
  <c r="O79" i="10"/>
  <c r="AU82" i="10"/>
  <c r="AT25" i="10"/>
  <c r="AX25" i="10" s="1"/>
  <c r="W27" i="10"/>
  <c r="AQ27" i="10"/>
  <c r="AV35" i="10"/>
  <c r="AV37" i="10"/>
  <c r="M38" i="10"/>
  <c r="AG38" i="10"/>
  <c r="AV40" i="10"/>
  <c r="AT41" i="10"/>
  <c r="AU41" i="10" s="1"/>
  <c r="AT44" i="10"/>
  <c r="AX44" i="10" s="1"/>
  <c r="AT55" i="10"/>
  <c r="AU55" i="10" s="1"/>
  <c r="AT58" i="10"/>
  <c r="AU58" i="10" s="1"/>
  <c r="AV59" i="10"/>
  <c r="AW59" i="10" s="1"/>
  <c r="M60" i="10"/>
  <c r="O62" i="10"/>
  <c r="O64" i="10"/>
  <c r="AV65" i="10"/>
  <c r="AW65" i="10" s="1"/>
  <c r="AT71" i="10"/>
  <c r="AU71" i="10" s="1"/>
  <c r="AT74" i="10"/>
  <c r="AU74" i="10" s="1"/>
  <c r="AV75" i="10"/>
  <c r="M76" i="10"/>
  <c r="O78" i="10"/>
  <c r="O80" i="10"/>
  <c r="AV82" i="10"/>
  <c r="AW82" i="10" s="1"/>
  <c r="M25" i="10"/>
  <c r="O35" i="10"/>
  <c r="O37" i="10"/>
  <c r="AV38" i="10"/>
  <c r="AT39" i="10"/>
  <c r="AU39" i="10" s="1"/>
  <c r="O40" i="10"/>
  <c r="M41" i="10"/>
  <c r="AT42" i="10"/>
  <c r="AW42" i="10" s="1"/>
  <c r="M44" i="10"/>
  <c r="M55" i="10"/>
  <c r="AT56" i="10"/>
  <c r="AU56" i="10" s="1"/>
  <c r="AV58" i="10"/>
  <c r="O59" i="10"/>
  <c r="AV60" i="10"/>
  <c r="AT61" i="10"/>
  <c r="AU61" i="10" s="1"/>
  <c r="O65" i="10"/>
  <c r="M71" i="10"/>
  <c r="AT72" i="10"/>
  <c r="AU72" i="10" s="1"/>
  <c r="AV74" i="10"/>
  <c r="AW74" i="10" s="1"/>
  <c r="O75" i="10"/>
  <c r="AV76" i="10"/>
  <c r="AT77" i="10"/>
  <c r="AU77" i="10" s="1"/>
  <c r="O82" i="10"/>
  <c r="M115" i="1"/>
  <c r="AV115" i="1"/>
  <c r="AU115" i="1"/>
  <c r="AC113" i="9"/>
  <c r="L114" i="5"/>
  <c r="L113" i="5" s="1"/>
  <c r="N113" i="10"/>
  <c r="AW122" i="6"/>
  <c r="AX125" i="6"/>
  <c r="AU125" i="6"/>
  <c r="AW84" i="6"/>
  <c r="AU35" i="6"/>
  <c r="AX35" i="6"/>
  <c r="AV47" i="6"/>
  <c r="AW48" i="6"/>
  <c r="AP147" i="6"/>
  <c r="AX42" i="6"/>
  <c r="AU42" i="6"/>
  <c r="AX91" i="6"/>
  <c r="AU91" i="6"/>
  <c r="AK131" i="9"/>
  <c r="AL143" i="9"/>
  <c r="O129" i="6"/>
  <c r="M129" i="6"/>
  <c r="AU116" i="6"/>
  <c r="AX116" i="6"/>
  <c r="AX118" i="6"/>
  <c r="AU118" i="6"/>
  <c r="AX111" i="6"/>
  <c r="AU111" i="6"/>
  <c r="AX79" i="6"/>
  <c r="AU79" i="6"/>
  <c r="AX104" i="6"/>
  <c r="AU104" i="6"/>
  <c r="AU33" i="6"/>
  <c r="AX33" i="6"/>
  <c r="AX25" i="6"/>
  <c r="AU25" i="6"/>
  <c r="AU71" i="6"/>
  <c r="AX71" i="6"/>
  <c r="V76" i="9"/>
  <c r="AD143" i="9"/>
  <c r="AM113" i="9"/>
  <c r="AM143" i="9"/>
  <c r="AV113" i="6"/>
  <c r="AU146" i="6"/>
  <c r="AX146" i="6"/>
  <c r="AX143" i="6" s="1"/>
  <c r="AX117" i="6"/>
  <c r="AU117" i="6"/>
  <c r="AW116" i="6"/>
  <c r="AU102" i="6"/>
  <c r="AX102" i="6"/>
  <c r="AU100" i="6"/>
  <c r="AX100" i="6"/>
  <c r="AX106" i="6"/>
  <c r="AU106" i="6"/>
  <c r="AV135" i="6"/>
  <c r="AU107" i="6"/>
  <c r="AX107" i="6"/>
  <c r="AW79" i="6"/>
  <c r="AX44" i="6"/>
  <c r="AU44" i="6"/>
  <c r="AW91" i="6"/>
  <c r="N147" i="6"/>
  <c r="AT113" i="6"/>
  <c r="AM131" i="9"/>
  <c r="AU110" i="6"/>
  <c r="AX110" i="6"/>
  <c r="AV131" i="6"/>
  <c r="AW132" i="6"/>
  <c r="AX112" i="6"/>
  <c r="AU112" i="6"/>
  <c r="AX76" i="6"/>
  <c r="AU76" i="6"/>
  <c r="AX84" i="6"/>
  <c r="AU84" i="6"/>
  <c r="AR147" i="6"/>
  <c r="AW42" i="6"/>
  <c r="AW35" i="6"/>
  <c r="AU75" i="6"/>
  <c r="AX75" i="6"/>
  <c r="V67" i="9"/>
  <c r="V71" i="9"/>
  <c r="V75" i="9"/>
  <c r="V79" i="9"/>
  <c r="V89" i="9"/>
  <c r="V93" i="9"/>
  <c r="V107" i="9"/>
  <c r="V117" i="9"/>
  <c r="V121" i="9"/>
  <c r="V125" i="9"/>
  <c r="V132" i="9"/>
  <c r="V137" i="9"/>
  <c r="V145" i="9"/>
  <c r="AH84" i="9"/>
  <c r="AH88" i="9"/>
  <c r="AH92" i="9"/>
  <c r="AH96" i="9"/>
  <c r="AH102" i="9"/>
  <c r="AH106" i="9"/>
  <c r="AH110" i="9"/>
  <c r="AH115" i="9"/>
  <c r="AH119" i="9"/>
  <c r="AH123" i="9"/>
  <c r="AH127" i="9"/>
  <c r="AB131" i="9"/>
  <c r="AH137" i="9"/>
  <c r="AK47" i="9"/>
  <c r="AJ113" i="9"/>
  <c r="AN131" i="9"/>
  <c r="W143" i="6"/>
  <c r="Y143" i="6"/>
  <c r="AW110" i="6"/>
  <c r="AU90" i="6"/>
  <c r="AX90" i="6"/>
  <c r="L147" i="6"/>
  <c r="AU52" i="6"/>
  <c r="AX52" i="6"/>
  <c r="X147" i="6"/>
  <c r="AX48" i="6"/>
  <c r="AT47" i="6"/>
  <c r="AU48" i="6"/>
  <c r="AA113" i="9"/>
  <c r="AL113" i="9"/>
  <c r="AW134" i="6"/>
  <c r="AV143" i="6"/>
  <c r="AW144" i="6"/>
  <c r="AX136" i="6"/>
  <c r="AU136" i="6"/>
  <c r="AX68" i="6"/>
  <c r="AU68" i="6"/>
  <c r="AX94" i="6"/>
  <c r="AU94" i="6"/>
  <c r="AU49" i="6"/>
  <c r="AX49" i="6"/>
  <c r="AX36" i="6"/>
  <c r="AU36" i="6"/>
  <c r="AU56" i="6"/>
  <c r="AX56" i="6"/>
  <c r="AU122" i="6"/>
  <c r="AX122" i="6"/>
  <c r="V26" i="9"/>
  <c r="V33" i="9"/>
  <c r="V37" i="9"/>
  <c r="V41" i="9"/>
  <c r="V45" i="9"/>
  <c r="T47" i="9"/>
  <c r="V50" i="9"/>
  <c r="V54" i="9"/>
  <c r="V58" i="9"/>
  <c r="V62" i="9"/>
  <c r="V66" i="9"/>
  <c r="V70" i="9"/>
  <c r="V74" i="9"/>
  <c r="V78" i="9"/>
  <c r="V88" i="9"/>
  <c r="V116" i="9"/>
  <c r="V120" i="9"/>
  <c r="V124" i="9"/>
  <c r="V130" i="9"/>
  <c r="V129" i="9" s="1"/>
  <c r="V136" i="9"/>
  <c r="V144" i="9"/>
  <c r="AF28" i="9"/>
  <c r="AF35" i="9"/>
  <c r="AF39" i="9"/>
  <c r="AF43" i="9"/>
  <c r="Z47" i="9"/>
  <c r="AH49" i="9"/>
  <c r="AH53" i="9"/>
  <c r="AH57" i="9"/>
  <c r="AH61" i="9"/>
  <c r="AH65" i="9"/>
  <c r="AH69" i="9"/>
  <c r="AH73" i="9"/>
  <c r="AH77" i="9"/>
  <c r="AH82" i="9"/>
  <c r="AH87" i="9"/>
  <c r="AH91" i="9"/>
  <c r="AH95" i="9"/>
  <c r="AH101" i="9"/>
  <c r="AH105" i="9"/>
  <c r="AH109" i="9"/>
  <c r="AH118" i="9"/>
  <c r="AH122" i="9"/>
  <c r="AH126" i="9"/>
  <c r="AF134" i="9"/>
  <c r="AX129" i="6"/>
  <c r="AT129" i="6"/>
  <c r="AU129" i="6" s="1"/>
  <c r="AU108" i="6"/>
  <c r="AX108" i="6"/>
  <c r="AS135" i="6"/>
  <c r="AV129" i="6"/>
  <c r="AW125" i="6"/>
  <c r="AX77" i="6"/>
  <c r="AU77" i="6"/>
  <c r="AU43" i="6"/>
  <c r="AX43" i="6"/>
  <c r="AX55" i="6"/>
  <c r="AW55" i="6"/>
  <c r="AU55" i="6"/>
  <c r="AU134" i="6"/>
  <c r="AX134" i="6"/>
  <c r="AX131" i="6" s="1"/>
  <c r="X88" i="9"/>
  <c r="X92" i="9"/>
  <c r="X96" i="9"/>
  <c r="AN47" i="9"/>
  <c r="AJ143" i="9"/>
  <c r="AU124" i="6"/>
  <c r="AX124" i="6"/>
  <c r="Y131" i="6"/>
  <c r="AX126" i="6"/>
  <c r="AU126" i="6"/>
  <c r="AX86" i="6"/>
  <c r="AU86" i="6"/>
  <c r="AT143" i="6"/>
  <c r="AU143" i="6" s="1"/>
  <c r="AX92" i="6"/>
  <c r="AU92" i="6"/>
  <c r="AU60" i="6"/>
  <c r="AW60" i="6"/>
  <c r="AX60" i="6"/>
  <c r="AW86" i="6"/>
  <c r="AX41" i="6"/>
  <c r="AU41" i="6"/>
  <c r="AX50" i="6"/>
  <c r="AU50" i="6"/>
  <c r="AW77" i="6"/>
  <c r="AU67" i="6"/>
  <c r="AX67" i="6"/>
  <c r="AX34" i="6"/>
  <c r="AU34" i="6"/>
  <c r="AH147" i="6"/>
  <c r="AI147" i="6" s="1"/>
  <c r="AW25" i="6"/>
  <c r="AW52" i="6"/>
  <c r="AW44" i="6"/>
  <c r="K147" i="6"/>
  <c r="G147" i="6"/>
  <c r="E47" i="6"/>
  <c r="AQ47" i="6" s="1"/>
  <c r="E94" i="9"/>
  <c r="L46" i="9"/>
  <c r="L42" i="9"/>
  <c r="L38" i="9"/>
  <c r="L34" i="9"/>
  <c r="L27" i="9"/>
  <c r="N48" i="9"/>
  <c r="N52" i="9"/>
  <c r="N56" i="9"/>
  <c r="N60" i="9"/>
  <c r="N64" i="9"/>
  <c r="N68" i="9"/>
  <c r="N72" i="9"/>
  <c r="N76" i="9"/>
  <c r="N80" i="9"/>
  <c r="N86" i="9"/>
  <c r="N90" i="9"/>
  <c r="N94" i="9"/>
  <c r="N100" i="9"/>
  <c r="N104" i="9"/>
  <c r="N108" i="9"/>
  <c r="N112" i="9"/>
  <c r="N118" i="9"/>
  <c r="N122" i="9"/>
  <c r="N126" i="9"/>
  <c r="N133" i="9"/>
  <c r="N138" i="9"/>
  <c r="X25" i="9"/>
  <c r="V36" i="9"/>
  <c r="V40" i="9"/>
  <c r="V44" i="9"/>
  <c r="V49" i="9"/>
  <c r="V53" i="9"/>
  <c r="V57" i="9"/>
  <c r="V61" i="9"/>
  <c r="E100" i="9"/>
  <c r="E107" i="9"/>
  <c r="N43" i="9"/>
  <c r="N39" i="9"/>
  <c r="N35" i="9"/>
  <c r="N28" i="9"/>
  <c r="L51" i="9"/>
  <c r="L55" i="9"/>
  <c r="L59" i="9"/>
  <c r="L63" i="9"/>
  <c r="L67" i="9"/>
  <c r="L71" i="9"/>
  <c r="L75" i="9"/>
  <c r="L79" i="9"/>
  <c r="L107" i="9"/>
  <c r="L117" i="9"/>
  <c r="L121" i="9"/>
  <c r="L125" i="9"/>
  <c r="L132" i="9"/>
  <c r="L137" i="9"/>
  <c r="L145" i="9"/>
  <c r="X36" i="9"/>
  <c r="X40" i="9"/>
  <c r="X44" i="9"/>
  <c r="X49" i="9"/>
  <c r="X53" i="9"/>
  <c r="X57" i="9"/>
  <c r="X61" i="9"/>
  <c r="X87" i="9"/>
  <c r="X91" i="9"/>
  <c r="X95" i="9"/>
  <c r="X101" i="9"/>
  <c r="X105" i="9"/>
  <c r="X109" i="9"/>
  <c r="X115" i="9"/>
  <c r="X119" i="9"/>
  <c r="X123" i="9"/>
  <c r="X141" i="9"/>
  <c r="X140" i="9" s="1"/>
  <c r="AH141" i="9"/>
  <c r="AH140" i="9" s="1"/>
  <c r="E50" i="9"/>
  <c r="E54" i="9"/>
  <c r="E58" i="9"/>
  <c r="E62" i="9"/>
  <c r="E74" i="9"/>
  <c r="E78" i="9"/>
  <c r="E84" i="9"/>
  <c r="E104" i="9"/>
  <c r="E111" i="9"/>
  <c r="L43" i="9"/>
  <c r="L39" i="9"/>
  <c r="L35" i="9"/>
  <c r="L28" i="9"/>
  <c r="N51" i="9"/>
  <c r="N55" i="9"/>
  <c r="N59" i="9"/>
  <c r="N63" i="9"/>
  <c r="N67" i="9"/>
  <c r="N71" i="9"/>
  <c r="N75" i="9"/>
  <c r="N79" i="9"/>
  <c r="N85" i="9"/>
  <c r="N89" i="9"/>
  <c r="N93" i="9"/>
  <c r="N103" i="9"/>
  <c r="N107" i="9"/>
  <c r="N111" i="9"/>
  <c r="N117" i="9"/>
  <c r="N121" i="9"/>
  <c r="N125" i="9"/>
  <c r="N132" i="9"/>
  <c r="N137" i="9"/>
  <c r="N145" i="9"/>
  <c r="V28" i="9"/>
  <c r="V35" i="9"/>
  <c r="V39" i="9"/>
  <c r="V43" i="9"/>
  <c r="V48" i="9"/>
  <c r="V52" i="9"/>
  <c r="V56" i="9"/>
  <c r="V60" i="9"/>
  <c r="N44" i="9"/>
  <c r="N40" i="9"/>
  <c r="N36" i="9"/>
  <c r="L50" i="9"/>
  <c r="L54" i="9"/>
  <c r="L58" i="9"/>
  <c r="L62" i="9"/>
  <c r="L66" i="9"/>
  <c r="L70" i="9"/>
  <c r="L74" i="9"/>
  <c r="L78" i="9"/>
  <c r="L116" i="9"/>
  <c r="L120" i="9"/>
  <c r="L124" i="9"/>
  <c r="L130" i="9"/>
  <c r="L129" i="9" s="1"/>
  <c r="L136" i="9"/>
  <c r="L144" i="9"/>
  <c r="X28" i="9"/>
  <c r="X35" i="9"/>
  <c r="X39" i="9"/>
  <c r="X43" i="9"/>
  <c r="Q47" i="9"/>
  <c r="X52" i="9"/>
  <c r="X56" i="9"/>
  <c r="X60" i="9"/>
  <c r="S113" i="9"/>
  <c r="E136" i="9"/>
  <c r="N50" i="9"/>
  <c r="N54" i="9"/>
  <c r="N58" i="9"/>
  <c r="N62" i="9"/>
  <c r="N66" i="9"/>
  <c r="N70" i="9"/>
  <c r="N74" i="9"/>
  <c r="N78" i="9"/>
  <c r="N84" i="9"/>
  <c r="N88" i="9"/>
  <c r="N92" i="9"/>
  <c r="N96" i="9"/>
  <c r="N102" i="9"/>
  <c r="N106" i="9"/>
  <c r="N110" i="9"/>
  <c r="N116" i="9"/>
  <c r="N120" i="9"/>
  <c r="N124" i="9"/>
  <c r="N136" i="9"/>
  <c r="N144" i="9"/>
  <c r="V27" i="9"/>
  <c r="V34" i="9"/>
  <c r="V38" i="9"/>
  <c r="V42" i="9"/>
  <c r="V46" i="9"/>
  <c r="R47" i="9"/>
  <c r="V51" i="9"/>
  <c r="V55" i="9"/>
  <c r="V59" i="9"/>
  <c r="V63" i="9"/>
  <c r="AF145" i="9"/>
  <c r="L25" i="9"/>
  <c r="E40" i="9"/>
  <c r="E89" i="9"/>
  <c r="E96" i="9"/>
  <c r="C131" i="9"/>
  <c r="E137" i="9"/>
  <c r="E144" i="9"/>
  <c r="N45" i="9"/>
  <c r="N41" i="9"/>
  <c r="N37" i="9"/>
  <c r="N33" i="9"/>
  <c r="N26" i="9"/>
  <c r="L49" i="9"/>
  <c r="L53" i="9"/>
  <c r="L57" i="9"/>
  <c r="L61" i="9"/>
  <c r="L65" i="9"/>
  <c r="L69" i="9"/>
  <c r="L73" i="9"/>
  <c r="L77" i="9"/>
  <c r="L82" i="9"/>
  <c r="L115" i="9"/>
  <c r="L119" i="9"/>
  <c r="L123" i="9"/>
  <c r="L127" i="9"/>
  <c r="L134" i="9"/>
  <c r="L141" i="9"/>
  <c r="L140" i="9" s="1"/>
  <c r="V25" i="9"/>
  <c r="X27" i="9"/>
  <c r="X34" i="9"/>
  <c r="X38" i="9"/>
  <c r="X42" i="9"/>
  <c r="X46" i="9"/>
  <c r="S47" i="9"/>
  <c r="X51" i="9"/>
  <c r="X55" i="9"/>
  <c r="X59" i="9"/>
  <c r="X63" i="9"/>
  <c r="E36" i="9"/>
  <c r="E56" i="9"/>
  <c r="E60" i="9"/>
  <c r="E64" i="9"/>
  <c r="E68" i="9"/>
  <c r="E72" i="9"/>
  <c r="E76" i="9"/>
  <c r="E80" i="9"/>
  <c r="E86" i="9"/>
  <c r="E93" i="9"/>
  <c r="E102" i="9"/>
  <c r="E145" i="9"/>
  <c r="AF144" i="9"/>
  <c r="Z143" i="9"/>
  <c r="AM47" i="9"/>
  <c r="Q143" i="9"/>
  <c r="AF133" i="9"/>
  <c r="X65" i="9"/>
  <c r="X69" i="9"/>
  <c r="X73" i="9"/>
  <c r="X77" i="9"/>
  <c r="X82" i="9"/>
  <c r="X127" i="9"/>
  <c r="X134" i="9"/>
  <c r="AF36" i="9"/>
  <c r="AF40" i="9"/>
  <c r="AF44" i="9"/>
  <c r="AE47" i="9"/>
  <c r="AH50" i="9"/>
  <c r="AH54" i="9"/>
  <c r="AH58" i="9"/>
  <c r="AH62" i="9"/>
  <c r="AH66" i="9"/>
  <c r="AH70" i="9"/>
  <c r="AH74" i="9"/>
  <c r="AH78" i="9"/>
  <c r="AH133" i="9"/>
  <c r="AF138" i="9"/>
  <c r="AN143" i="9"/>
  <c r="AH144" i="9"/>
  <c r="AF82" i="9"/>
  <c r="AH138" i="9"/>
  <c r="AJ47" i="9"/>
  <c r="AJ131" i="9"/>
  <c r="AL47" i="9"/>
  <c r="U113" i="9"/>
  <c r="Q131" i="9"/>
  <c r="AA47" i="9"/>
  <c r="AH80" i="9"/>
  <c r="AC131" i="9"/>
  <c r="AB143" i="9"/>
  <c r="AN113" i="9"/>
  <c r="X66" i="9"/>
  <c r="X70" i="9"/>
  <c r="X74" i="9"/>
  <c r="X78" i="9"/>
  <c r="S131" i="9"/>
  <c r="AF26" i="9"/>
  <c r="AF33" i="9"/>
  <c r="AF37" i="9"/>
  <c r="AF41" i="9"/>
  <c r="AF45" i="9"/>
  <c r="AC47" i="9"/>
  <c r="AH51" i="9"/>
  <c r="AH55" i="9"/>
  <c r="AH59" i="9"/>
  <c r="AH63" i="9"/>
  <c r="AH67" i="9"/>
  <c r="AH71" i="9"/>
  <c r="AH75" i="9"/>
  <c r="AH79" i="9"/>
  <c r="AD113" i="9"/>
  <c r="AE131" i="9"/>
  <c r="AH134" i="9"/>
  <c r="AX136" i="5"/>
  <c r="AU136" i="5"/>
  <c r="AO145" i="9"/>
  <c r="AR145" i="9" s="1"/>
  <c r="AH147" i="5"/>
  <c r="AO79" i="9"/>
  <c r="AR79" i="9" s="1"/>
  <c r="AO70" i="9"/>
  <c r="AR70" i="9" s="1"/>
  <c r="AO27" i="9"/>
  <c r="AR27" i="9" s="1"/>
  <c r="E46" i="9"/>
  <c r="AO75" i="9"/>
  <c r="AR75" i="9" s="1"/>
  <c r="AO44" i="9"/>
  <c r="AR44" i="9" s="1"/>
  <c r="AO34" i="9"/>
  <c r="AR34" i="9" s="1"/>
  <c r="AO28" i="9"/>
  <c r="AR28" i="9" s="1"/>
  <c r="AO38" i="9"/>
  <c r="AR38" i="9" s="1"/>
  <c r="AO35" i="9"/>
  <c r="E45" i="9"/>
  <c r="AO82" i="9"/>
  <c r="AR82" i="9" s="1"/>
  <c r="AO68" i="9"/>
  <c r="AR68" i="9" s="1"/>
  <c r="AO52" i="9"/>
  <c r="AR52" i="9" s="1"/>
  <c r="AO72" i="9"/>
  <c r="AR72" i="9" s="1"/>
  <c r="AO56" i="9"/>
  <c r="AR56" i="9" s="1"/>
  <c r="AO42" i="9"/>
  <c r="AR42" i="9" s="1"/>
  <c r="AO39" i="9"/>
  <c r="AR39" i="9" s="1"/>
  <c r="E41" i="9"/>
  <c r="AO77" i="9"/>
  <c r="AR77" i="9" s="1"/>
  <c r="AO69" i="9"/>
  <c r="AR69" i="9" s="1"/>
  <c r="AO60" i="9"/>
  <c r="AR60" i="9" s="1"/>
  <c r="AO36" i="9"/>
  <c r="AR36" i="9" s="1"/>
  <c r="AO64" i="9"/>
  <c r="AR64" i="9" s="1"/>
  <c r="AO46" i="9"/>
  <c r="AR46" i="9" s="1"/>
  <c r="AO43" i="9"/>
  <c r="AR43" i="9" s="1"/>
  <c r="E25" i="9"/>
  <c r="AO40" i="9"/>
  <c r="AR40" i="9" s="1"/>
  <c r="AH48" i="9"/>
  <c r="E67" i="9"/>
  <c r="E27" i="9"/>
  <c r="E71" i="9"/>
  <c r="D47" i="9"/>
  <c r="E61" i="9"/>
  <c r="E26" i="9"/>
  <c r="AF25" i="9"/>
  <c r="E38" i="9"/>
  <c r="E66" i="9"/>
  <c r="E73" i="9"/>
  <c r="X48" i="9"/>
  <c r="E48" i="9"/>
  <c r="E70" i="9"/>
  <c r="E77" i="9"/>
  <c r="X26" i="9"/>
  <c r="AX130" i="3"/>
  <c r="AU130" i="3"/>
  <c r="AW130" i="3"/>
  <c r="AS134" i="3"/>
  <c r="Y137" i="3"/>
  <c r="AH131" i="3"/>
  <c r="AI131" i="3" s="1"/>
  <c r="AI136" i="3"/>
  <c r="AT133" i="3"/>
  <c r="AU133" i="3" s="1"/>
  <c r="AI133" i="3"/>
  <c r="Y138" i="3"/>
  <c r="R131" i="9"/>
  <c r="Z131" i="9"/>
  <c r="AQ133" i="3"/>
  <c r="AS136" i="3"/>
  <c r="O133" i="3"/>
  <c r="AT136" i="3"/>
  <c r="AX136" i="3" s="1"/>
  <c r="T131" i="9"/>
  <c r="V134" i="9"/>
  <c r="W133" i="3"/>
  <c r="AI134" i="3"/>
  <c r="V133" i="9"/>
  <c r="V138" i="9"/>
  <c r="Y127" i="3"/>
  <c r="AV128" i="3"/>
  <c r="E132" i="9"/>
  <c r="D131" i="9"/>
  <c r="O128" i="3"/>
  <c r="O134" i="3"/>
  <c r="M136" i="3"/>
  <c r="AV137" i="3"/>
  <c r="Q113" i="9"/>
  <c r="AF130" i="9"/>
  <c r="AF129" i="9" s="1"/>
  <c r="AJ129" i="9"/>
  <c r="AG129" i="3"/>
  <c r="O137" i="3"/>
  <c r="X136" i="9"/>
  <c r="Y128" i="3"/>
  <c r="O136" i="3"/>
  <c r="AA131" i="9"/>
  <c r="X132" i="9"/>
  <c r="AT127" i="3"/>
  <c r="AX127" i="3" s="1"/>
  <c r="AV132" i="3"/>
  <c r="AV131" i="3" s="1"/>
  <c r="AV133" i="3"/>
  <c r="W136" i="3"/>
  <c r="AU138" i="3"/>
  <c r="E130" i="9"/>
  <c r="O127" i="3"/>
  <c r="AQ128" i="3"/>
  <c r="M133" i="3"/>
  <c r="AH136" i="9"/>
  <c r="AT134" i="3"/>
  <c r="AU134" i="3" s="1"/>
  <c r="G128" i="9"/>
  <c r="AH132" i="9"/>
  <c r="O128" i="1"/>
  <c r="X130" i="9"/>
  <c r="X129" i="9" s="1"/>
  <c r="AU128" i="1"/>
  <c r="AV128" i="1"/>
  <c r="AW128" i="1" s="1"/>
  <c r="C129" i="9"/>
  <c r="AH130" i="9"/>
  <c r="AH129" i="9" s="1"/>
  <c r="N130" i="9"/>
  <c r="I143" i="9"/>
  <c r="I47" i="9"/>
  <c r="K131" i="9"/>
  <c r="I131" i="9"/>
  <c r="K143" i="9"/>
  <c r="G131" i="9"/>
  <c r="G47" i="9"/>
  <c r="K47" i="9"/>
  <c r="AX25" i="14"/>
  <c r="AU25" i="14"/>
  <c r="AX51" i="14"/>
  <c r="AU51" i="14"/>
  <c r="AU27" i="14"/>
  <c r="AU38" i="14"/>
  <c r="AW51" i="14"/>
  <c r="AX61" i="14"/>
  <c r="AT54" i="14"/>
  <c r="AU54" i="14" s="1"/>
  <c r="AT58" i="14"/>
  <c r="AU58" i="14" s="1"/>
  <c r="AV65" i="14"/>
  <c r="AW65" i="14" s="1"/>
  <c r="W68" i="14"/>
  <c r="AV73" i="14"/>
  <c r="W76" i="14"/>
  <c r="AT78" i="14"/>
  <c r="AU78" i="14" s="1"/>
  <c r="AT122" i="14"/>
  <c r="Z103" i="5"/>
  <c r="Z89" i="5"/>
  <c r="R147" i="14"/>
  <c r="AV25" i="14"/>
  <c r="AT26" i="14"/>
  <c r="AV27" i="14"/>
  <c r="AT28" i="14"/>
  <c r="AU28" i="14" s="1"/>
  <c r="AT33" i="14"/>
  <c r="AU33" i="14" s="1"/>
  <c r="AV36" i="14"/>
  <c r="AT37" i="14"/>
  <c r="AU37" i="14" s="1"/>
  <c r="AV38" i="14"/>
  <c r="AT39" i="14"/>
  <c r="AU39" i="14" s="1"/>
  <c r="AV40" i="14"/>
  <c r="AT41" i="14"/>
  <c r="AU41" i="14" s="1"/>
  <c r="AV42" i="14"/>
  <c r="AT43" i="14"/>
  <c r="AU43" i="14" s="1"/>
  <c r="AV44" i="14"/>
  <c r="AT45" i="14"/>
  <c r="AU45" i="14" s="1"/>
  <c r="AV46" i="14"/>
  <c r="L47" i="14"/>
  <c r="AT48" i="14"/>
  <c r="AX48" i="14" s="1"/>
  <c r="AV49" i="14"/>
  <c r="AT50" i="14"/>
  <c r="AU50" i="14" s="1"/>
  <c r="AT52" i="14"/>
  <c r="AU52" i="14" s="1"/>
  <c r="AV53" i="14"/>
  <c r="AV54" i="14"/>
  <c r="AT55" i="14"/>
  <c r="W56" i="14"/>
  <c r="AV57" i="14"/>
  <c r="AW57" i="14" s="1"/>
  <c r="AV58" i="14"/>
  <c r="AT59" i="14"/>
  <c r="W60" i="14"/>
  <c r="AV61" i="14"/>
  <c r="AW61" i="14" s="1"/>
  <c r="AV62" i="14"/>
  <c r="AT63" i="14"/>
  <c r="W64" i="14"/>
  <c r="M68" i="14"/>
  <c r="AV71" i="14"/>
  <c r="W74" i="14"/>
  <c r="M76" i="14"/>
  <c r="AU77" i="14"/>
  <c r="W118" i="14"/>
  <c r="Y118" i="14"/>
  <c r="M119" i="14"/>
  <c r="AT119" i="14"/>
  <c r="C147" i="14"/>
  <c r="G147" i="14"/>
  <c r="K147" i="14"/>
  <c r="S147" i="14"/>
  <c r="AA147" i="14"/>
  <c r="AE147" i="14"/>
  <c r="AM147" i="14"/>
  <c r="Y25" i="14"/>
  <c r="AS25" i="14"/>
  <c r="M26" i="14"/>
  <c r="AG26" i="14"/>
  <c r="O34" i="14"/>
  <c r="M35" i="14"/>
  <c r="W48" i="14"/>
  <c r="AQ48" i="14"/>
  <c r="O49" i="14"/>
  <c r="AI49" i="14"/>
  <c r="O51" i="14"/>
  <c r="AS53" i="14"/>
  <c r="AG54" i="14"/>
  <c r="Y55" i="14"/>
  <c r="M56" i="14"/>
  <c r="AT56" i="14"/>
  <c r="AU56" i="14" s="1"/>
  <c r="AS57" i="14"/>
  <c r="AG58" i="14"/>
  <c r="Y59" i="14"/>
  <c r="M60" i="14"/>
  <c r="AT60" i="14"/>
  <c r="AU60" i="14" s="1"/>
  <c r="AS61" i="14"/>
  <c r="AG62" i="14"/>
  <c r="Y63" i="14"/>
  <c r="M64" i="14"/>
  <c r="AT64" i="14"/>
  <c r="AU64" i="14" s="1"/>
  <c r="M66" i="14"/>
  <c r="AI66" i="14"/>
  <c r="AT66" i="14"/>
  <c r="AU67" i="14"/>
  <c r="Y68" i="14"/>
  <c r="AQ68" i="14"/>
  <c r="AV69" i="14"/>
  <c r="O70" i="14"/>
  <c r="AG70" i="14"/>
  <c r="W72" i="14"/>
  <c r="AS72" i="14"/>
  <c r="M74" i="14"/>
  <c r="AI74" i="14"/>
  <c r="AT74" i="14"/>
  <c r="AU75" i="14"/>
  <c r="Y76" i="14"/>
  <c r="AQ76" i="14"/>
  <c r="AV77" i="14"/>
  <c r="O78" i="14"/>
  <c r="AG78" i="14"/>
  <c r="AQ79" i="14"/>
  <c r="AG79" i="14"/>
  <c r="W79" i="14"/>
  <c r="M79" i="14"/>
  <c r="AV80" i="14"/>
  <c r="AS84" i="14"/>
  <c r="AQ85" i="14"/>
  <c r="O115" i="14"/>
  <c r="AV115" i="14"/>
  <c r="N113" i="14"/>
  <c r="AT62" i="14"/>
  <c r="AU62" i="14" s="1"/>
  <c r="AT70" i="14"/>
  <c r="AU70" i="14" s="1"/>
  <c r="Y84" i="14"/>
  <c r="Z93" i="5"/>
  <c r="X47" i="14"/>
  <c r="Y47" i="14" s="1"/>
  <c r="AF47" i="14"/>
  <c r="AR47" i="14"/>
  <c r="W66" i="14"/>
  <c r="AT68" i="14"/>
  <c r="AU68" i="14" s="1"/>
  <c r="AT76" i="14"/>
  <c r="AU76" i="14" s="1"/>
  <c r="Z107" i="5"/>
  <c r="D147" i="14"/>
  <c r="H147" i="14"/>
  <c r="P147" i="14"/>
  <c r="T147" i="14"/>
  <c r="AB147" i="14"/>
  <c r="AJ147" i="14"/>
  <c r="AN147" i="14"/>
  <c r="AI53" i="14"/>
  <c r="W54" i="14"/>
  <c r="AS54" i="14"/>
  <c r="O55" i="14"/>
  <c r="AV55" i="14"/>
  <c r="Y56" i="14"/>
  <c r="AQ56" i="14"/>
  <c r="AI57" i="14"/>
  <c r="W58" i="14"/>
  <c r="AS58" i="14"/>
  <c r="O59" i="14"/>
  <c r="AV59" i="14"/>
  <c r="AW59" i="14" s="1"/>
  <c r="Y60" i="14"/>
  <c r="AQ60" i="14"/>
  <c r="AI61" i="14"/>
  <c r="W62" i="14"/>
  <c r="AS62" i="14"/>
  <c r="O63" i="14"/>
  <c r="AV63" i="14"/>
  <c r="Y64" i="14"/>
  <c r="AQ64" i="14"/>
  <c r="AU65" i="14"/>
  <c r="Y66" i="14"/>
  <c r="AQ66" i="14"/>
  <c r="AV67" i="14"/>
  <c r="AW67" i="14" s="1"/>
  <c r="O68" i="14"/>
  <c r="AG68" i="14"/>
  <c r="W70" i="14"/>
  <c r="AS70" i="14"/>
  <c r="AI72" i="14"/>
  <c r="AT72" i="14"/>
  <c r="AW72" i="14" s="1"/>
  <c r="Y74" i="14"/>
  <c r="AQ74" i="14"/>
  <c r="AV75" i="14"/>
  <c r="AW75" i="14" s="1"/>
  <c r="O76" i="14"/>
  <c r="AG76" i="14"/>
  <c r="AX78" i="14"/>
  <c r="W78" i="14"/>
  <c r="AS78" i="14"/>
  <c r="AI84" i="14"/>
  <c r="AV84" i="14"/>
  <c r="Y85" i="14"/>
  <c r="AV85" i="14"/>
  <c r="AV89" i="14"/>
  <c r="O90" i="14"/>
  <c r="AV90" i="14"/>
  <c r="AV93" i="14"/>
  <c r="O94" i="14"/>
  <c r="AV94" i="14"/>
  <c r="O100" i="14"/>
  <c r="AV100" i="14"/>
  <c r="AV103" i="14"/>
  <c r="O104" i="14"/>
  <c r="AV104" i="14"/>
  <c r="AV107" i="14"/>
  <c r="O108" i="14"/>
  <c r="AV108" i="14"/>
  <c r="AV111" i="14"/>
  <c r="O112" i="14"/>
  <c r="AV112" i="14"/>
  <c r="AF113" i="14"/>
  <c r="E113" i="14"/>
  <c r="AQ116" i="14"/>
  <c r="AS116" i="14"/>
  <c r="O123" i="14"/>
  <c r="AV123" i="14"/>
  <c r="AT124" i="14"/>
  <c r="O82" i="14"/>
  <c r="AX84" i="14"/>
  <c r="AT85" i="14"/>
  <c r="AG86" i="14"/>
  <c r="AT86" i="14"/>
  <c r="M87" i="14"/>
  <c r="AT87" i="14"/>
  <c r="AV91" i="14"/>
  <c r="AV95" i="14"/>
  <c r="AV101" i="14"/>
  <c r="AV105" i="14"/>
  <c r="AV109" i="14"/>
  <c r="O119" i="14"/>
  <c r="AV119" i="14"/>
  <c r="O127" i="14"/>
  <c r="AV127" i="14"/>
  <c r="AT128" i="14"/>
  <c r="AV86" i="14"/>
  <c r="O87" i="14"/>
  <c r="M115" i="14"/>
  <c r="AT115" i="14"/>
  <c r="L113" i="14"/>
  <c r="M113" i="14" s="1"/>
  <c r="AX117" i="14"/>
  <c r="AU117" i="14"/>
  <c r="AV118" i="14"/>
  <c r="O125" i="14"/>
  <c r="AV125" i="14"/>
  <c r="AT126" i="14"/>
  <c r="O85" i="14"/>
  <c r="AS85" i="14"/>
  <c r="Y86" i="14"/>
  <c r="AS86" i="14"/>
  <c r="Y87" i="14"/>
  <c r="AS87" i="14"/>
  <c r="Y88" i="14"/>
  <c r="AS88" i="14"/>
  <c r="Y89" i="14"/>
  <c r="AS89" i="14"/>
  <c r="Y90" i="14"/>
  <c r="AS90" i="14"/>
  <c r="Y91" i="14"/>
  <c r="AS91" i="14"/>
  <c r="Y92" i="14"/>
  <c r="AS92" i="14"/>
  <c r="Y93" i="14"/>
  <c r="AS93" i="14"/>
  <c r="Y94" i="14"/>
  <c r="AS94" i="14"/>
  <c r="Y95" i="14"/>
  <c r="AS95" i="14"/>
  <c r="Y96" i="14"/>
  <c r="AS96" i="14"/>
  <c r="Y100" i="14"/>
  <c r="AS100" i="14"/>
  <c r="Y101" i="14"/>
  <c r="AS101" i="14"/>
  <c r="Y102" i="14"/>
  <c r="AS102" i="14"/>
  <c r="Y103" i="14"/>
  <c r="AS103" i="14"/>
  <c r="Y104" i="14"/>
  <c r="AS104" i="14"/>
  <c r="Y105" i="14"/>
  <c r="AS105" i="14"/>
  <c r="Y106" i="14"/>
  <c r="AS106" i="14"/>
  <c r="Y107" i="14"/>
  <c r="AS107" i="14"/>
  <c r="Y108" i="14"/>
  <c r="AS108" i="14"/>
  <c r="Y109" i="14"/>
  <c r="AS109" i="14"/>
  <c r="Y110" i="14"/>
  <c r="AS110" i="14"/>
  <c r="Y111" i="14"/>
  <c r="AS111" i="14"/>
  <c r="Y112" i="14"/>
  <c r="AS112" i="14"/>
  <c r="AI115" i="14"/>
  <c r="AQ118" i="14"/>
  <c r="AI119" i="14"/>
  <c r="AV120" i="14"/>
  <c r="O120" i="14"/>
  <c r="AT121" i="14"/>
  <c r="AT88" i="14"/>
  <c r="AT89" i="14"/>
  <c r="AT90" i="14"/>
  <c r="AT91" i="14"/>
  <c r="AT92" i="14"/>
  <c r="AT93" i="14"/>
  <c r="AT94" i="14"/>
  <c r="AT95" i="14"/>
  <c r="AT96" i="14"/>
  <c r="AT100" i="14"/>
  <c r="AT101" i="14"/>
  <c r="AT102" i="14"/>
  <c r="AT103" i="14"/>
  <c r="AT104" i="14"/>
  <c r="AT105" i="14"/>
  <c r="AT106" i="14"/>
  <c r="AW106" i="14" s="1"/>
  <c r="AT107" i="14"/>
  <c r="AT108" i="14"/>
  <c r="AT109" i="14"/>
  <c r="AT110" i="14"/>
  <c r="AT111" i="14"/>
  <c r="AT112" i="14"/>
  <c r="AP113" i="14"/>
  <c r="AQ113" i="14" s="1"/>
  <c r="W116" i="14"/>
  <c r="V113" i="14"/>
  <c r="W113" i="14" s="1"/>
  <c r="AV116" i="14"/>
  <c r="O117" i="14"/>
  <c r="W120" i="14"/>
  <c r="AT120" i="14"/>
  <c r="AQ131" i="14"/>
  <c r="AG131" i="14"/>
  <c r="M131" i="14"/>
  <c r="AX137" i="14"/>
  <c r="AQ137" i="14"/>
  <c r="AG137" i="14"/>
  <c r="W137" i="14"/>
  <c r="M137" i="14"/>
  <c r="W143" i="14"/>
  <c r="AG143" i="14"/>
  <c r="M143" i="14"/>
  <c r="AS115" i="14"/>
  <c r="AG116" i="14"/>
  <c r="Y117" i="14"/>
  <c r="M118" i="14"/>
  <c r="AT118" i="14"/>
  <c r="AU118" i="14" s="1"/>
  <c r="AS119" i="14"/>
  <c r="AG120" i="14"/>
  <c r="AT123" i="14"/>
  <c r="O124" i="14"/>
  <c r="AI124" i="14"/>
  <c r="AV124" i="14"/>
  <c r="AW124" i="14" s="1"/>
  <c r="AT127" i="14"/>
  <c r="O128" i="14"/>
  <c r="AI128" i="14"/>
  <c r="AV128" i="14"/>
  <c r="AQ136" i="14"/>
  <c r="AG136" i="14"/>
  <c r="W136" i="14"/>
  <c r="M136" i="14"/>
  <c r="M116" i="14"/>
  <c r="AT116" i="14"/>
  <c r="AU116" i="14" s="1"/>
  <c r="AG118" i="14"/>
  <c r="M120" i="14"/>
  <c r="O121" i="14"/>
  <c r="AI121" i="14"/>
  <c r="AV121" i="14"/>
  <c r="O122" i="14"/>
  <c r="AI122" i="14"/>
  <c r="AV122" i="14"/>
  <c r="AT125" i="14"/>
  <c r="O126" i="14"/>
  <c r="AI126" i="14"/>
  <c r="AV126" i="14"/>
  <c r="AX134" i="14"/>
  <c r="AQ134" i="14"/>
  <c r="AG134" i="14"/>
  <c r="W134" i="14"/>
  <c r="M134" i="14"/>
  <c r="AU137" i="14"/>
  <c r="AU144" i="14"/>
  <c r="AX146" i="14"/>
  <c r="AQ146" i="14"/>
  <c r="AG146" i="14"/>
  <c r="W146" i="14"/>
  <c r="M146" i="14"/>
  <c r="AS120" i="14"/>
  <c r="Y121" i="14"/>
  <c r="AS121" i="14"/>
  <c r="Y122" i="14"/>
  <c r="AS122" i="14"/>
  <c r="Y123" i="14"/>
  <c r="AS123" i="14"/>
  <c r="Y124" i="14"/>
  <c r="AS124" i="14"/>
  <c r="Y125" i="14"/>
  <c r="AS125" i="14"/>
  <c r="Y126" i="14"/>
  <c r="AS126" i="14"/>
  <c r="Y127" i="14"/>
  <c r="AS127" i="14"/>
  <c r="Y128" i="14"/>
  <c r="AS128" i="14"/>
  <c r="X130" i="14"/>
  <c r="Y130" i="14" s="1"/>
  <c r="AH130" i="14" s="1"/>
  <c r="AI130" i="14" s="1"/>
  <c r="AR130" i="14" s="1"/>
  <c r="AX144" i="14"/>
  <c r="AX26" i="13"/>
  <c r="AU26" i="13"/>
  <c r="AX39" i="13"/>
  <c r="AU39" i="13"/>
  <c r="AX62" i="13"/>
  <c r="AX37" i="13"/>
  <c r="AU37" i="13"/>
  <c r="AX45" i="13"/>
  <c r="AT54" i="13"/>
  <c r="AT58" i="13"/>
  <c r="Y102" i="13"/>
  <c r="AV102" i="13"/>
  <c r="AT25" i="13"/>
  <c r="AX25" i="13" s="1"/>
  <c r="AV26" i="13"/>
  <c r="AT27" i="13"/>
  <c r="AU27" i="13" s="1"/>
  <c r="AV28" i="13"/>
  <c r="AV33" i="13"/>
  <c r="AT34" i="13"/>
  <c r="AU34" i="13" s="1"/>
  <c r="AV35" i="13"/>
  <c r="AT36" i="13"/>
  <c r="AU36" i="13" s="1"/>
  <c r="AV37" i="13"/>
  <c r="AW37" i="13" s="1"/>
  <c r="AT38" i="13"/>
  <c r="AU38" i="13" s="1"/>
  <c r="AV39" i="13"/>
  <c r="AW39" i="13" s="1"/>
  <c r="AT40" i="13"/>
  <c r="AU40" i="13" s="1"/>
  <c r="AV41" i="13"/>
  <c r="AT42" i="13"/>
  <c r="AU42" i="13" s="1"/>
  <c r="AV43" i="13"/>
  <c r="AW43" i="13" s="1"/>
  <c r="AT44" i="13"/>
  <c r="AU44" i="13" s="1"/>
  <c r="AV45" i="13"/>
  <c r="AW45" i="13" s="1"/>
  <c r="AT46" i="13"/>
  <c r="AU46" i="13" s="1"/>
  <c r="N47" i="13"/>
  <c r="V47" i="13"/>
  <c r="AH47" i="13"/>
  <c r="AV48" i="13"/>
  <c r="AG49" i="13"/>
  <c r="M50" i="13"/>
  <c r="M51" i="13"/>
  <c r="AT51" i="13"/>
  <c r="AU51" i="13" s="1"/>
  <c r="O53" i="13"/>
  <c r="M55" i="13"/>
  <c r="AT55" i="13"/>
  <c r="AU55" i="13" s="1"/>
  <c r="O57" i="13"/>
  <c r="M59" i="13"/>
  <c r="AT59" i="13"/>
  <c r="AU59" i="13" s="1"/>
  <c r="O61" i="13"/>
  <c r="M62" i="13"/>
  <c r="M63" i="13"/>
  <c r="AT63" i="13"/>
  <c r="AU63" i="13" s="1"/>
  <c r="AV66" i="13"/>
  <c r="W69" i="13"/>
  <c r="AQ71" i="13"/>
  <c r="O76" i="13"/>
  <c r="AT76" i="13"/>
  <c r="AU76" i="13" s="1"/>
  <c r="AI78" i="13"/>
  <c r="Y92" i="13"/>
  <c r="AV92" i="13"/>
  <c r="O96" i="13"/>
  <c r="AV96" i="13"/>
  <c r="AT105" i="13"/>
  <c r="AW105" i="13" s="1"/>
  <c r="O105" i="13"/>
  <c r="M105" i="13"/>
  <c r="AI105" i="13"/>
  <c r="AG105" i="13"/>
  <c r="AQ49" i="13"/>
  <c r="AV56" i="13"/>
  <c r="W59" i="13"/>
  <c r="AV60" i="13"/>
  <c r="AU66" i="13"/>
  <c r="I147" i="13"/>
  <c r="N147" i="13" s="1"/>
  <c r="Q147" i="13"/>
  <c r="U147" i="13"/>
  <c r="AC147" i="13"/>
  <c r="AK147" i="13"/>
  <c r="AO147" i="13"/>
  <c r="W25" i="13"/>
  <c r="AQ25" i="13"/>
  <c r="O26" i="13"/>
  <c r="AI26" i="13"/>
  <c r="Y48" i="13"/>
  <c r="AS48" i="13"/>
  <c r="M49" i="13"/>
  <c r="O50" i="13"/>
  <c r="AV50" i="13"/>
  <c r="AQ51" i="13"/>
  <c r="AV51" i="13"/>
  <c r="AW51" i="13" s="1"/>
  <c r="AI52" i="13"/>
  <c r="AT52" i="13"/>
  <c r="W53" i="13"/>
  <c r="O54" i="13"/>
  <c r="AV54" i="13"/>
  <c r="AQ55" i="13"/>
  <c r="AV55" i="13"/>
  <c r="AI56" i="13"/>
  <c r="AT56" i="13"/>
  <c r="W57" i="13"/>
  <c r="O58" i="13"/>
  <c r="AV58" i="13"/>
  <c r="AQ59" i="13"/>
  <c r="AV59" i="13"/>
  <c r="AI60" i="13"/>
  <c r="AT60" i="13"/>
  <c r="W61" i="13"/>
  <c r="O62" i="13"/>
  <c r="AV62" i="13"/>
  <c r="Y63" i="13"/>
  <c r="AQ63" i="13"/>
  <c r="AV64" i="13"/>
  <c r="AW64" i="13" s="1"/>
  <c r="O65" i="13"/>
  <c r="W67" i="13"/>
  <c r="AS67" i="13"/>
  <c r="M69" i="13"/>
  <c r="AI69" i="13"/>
  <c r="AT69" i="13"/>
  <c r="AV74" i="13"/>
  <c r="Y84" i="13"/>
  <c r="AV84" i="13"/>
  <c r="AS84" i="13"/>
  <c r="O88" i="13"/>
  <c r="AV88" i="13"/>
  <c r="AI88" i="13"/>
  <c r="AT95" i="13"/>
  <c r="AV52" i="13"/>
  <c r="W55" i="13"/>
  <c r="AT65" i="13"/>
  <c r="AV68" i="13"/>
  <c r="AW68" i="13" s="1"/>
  <c r="W71" i="13"/>
  <c r="L47" i="13"/>
  <c r="AF47" i="13"/>
  <c r="AS50" i="13"/>
  <c r="AG51" i="13"/>
  <c r="Y52" i="13"/>
  <c r="M53" i="13"/>
  <c r="AT53" i="13"/>
  <c r="AU53" i="13" s="1"/>
  <c r="AS54" i="13"/>
  <c r="AG55" i="13"/>
  <c r="Y56" i="13"/>
  <c r="M57" i="13"/>
  <c r="AT57" i="13"/>
  <c r="AU57" i="13" s="1"/>
  <c r="AS58" i="13"/>
  <c r="AG59" i="13"/>
  <c r="Y60" i="13"/>
  <c r="M61" i="13"/>
  <c r="AT61" i="13"/>
  <c r="AU61" i="13" s="1"/>
  <c r="AS62" i="13"/>
  <c r="O63" i="13"/>
  <c r="AG63" i="13"/>
  <c r="W65" i="13"/>
  <c r="AS65" i="13"/>
  <c r="M67" i="13"/>
  <c r="AI67" i="13"/>
  <c r="AT67" i="13"/>
  <c r="AW67" i="13" s="1"/>
  <c r="AU68" i="13"/>
  <c r="Y69" i="13"/>
  <c r="AQ69" i="13"/>
  <c r="AV70" i="13"/>
  <c r="AG71" i="13"/>
  <c r="O72" i="13"/>
  <c r="AT72" i="13"/>
  <c r="AU72" i="13" s="1"/>
  <c r="AI74" i="13"/>
  <c r="O80" i="13"/>
  <c r="AT80" i="13"/>
  <c r="AU80" i="13" s="1"/>
  <c r="M87" i="13"/>
  <c r="AG87" i="13"/>
  <c r="AT87" i="13"/>
  <c r="W91" i="13"/>
  <c r="AQ91" i="13"/>
  <c r="AW71" i="13"/>
  <c r="AV72" i="13"/>
  <c r="AT73" i="13"/>
  <c r="W74" i="13"/>
  <c r="AV75" i="13"/>
  <c r="AV76" i="13"/>
  <c r="AT77" i="13"/>
  <c r="W78" i="13"/>
  <c r="AV79" i="13"/>
  <c r="AV80" i="13"/>
  <c r="AT82" i="13"/>
  <c r="O87" i="13"/>
  <c r="AI87" i="13"/>
  <c r="AT89" i="13"/>
  <c r="Y91" i="13"/>
  <c r="AS91" i="13"/>
  <c r="O95" i="13"/>
  <c r="AI95" i="13"/>
  <c r="Y101" i="13"/>
  <c r="AS101" i="13"/>
  <c r="Y103" i="13"/>
  <c r="W103" i="13"/>
  <c r="AS103" i="13"/>
  <c r="AQ103" i="13"/>
  <c r="AP113" i="13"/>
  <c r="AX119" i="13"/>
  <c r="AU119" i="13"/>
  <c r="M71" i="13"/>
  <c r="AS71" i="13"/>
  <c r="AG72" i="13"/>
  <c r="Y73" i="13"/>
  <c r="M74" i="13"/>
  <c r="AT74" i="13"/>
  <c r="AU74" i="13" s="1"/>
  <c r="AS75" i="13"/>
  <c r="AG76" i="13"/>
  <c r="Y77" i="13"/>
  <c r="M78" i="13"/>
  <c r="AT78" i="13"/>
  <c r="AU78" i="13" s="1"/>
  <c r="AS79" i="13"/>
  <c r="AG80" i="13"/>
  <c r="Y82" i="13"/>
  <c r="Y85" i="13"/>
  <c r="AS85" i="13"/>
  <c r="AV86" i="13"/>
  <c r="O89" i="13"/>
  <c r="AI89" i="13"/>
  <c r="AT91" i="13"/>
  <c r="Y93" i="13"/>
  <c r="AS93" i="13"/>
  <c r="AV94" i="13"/>
  <c r="AT101" i="13"/>
  <c r="AV104" i="13"/>
  <c r="AW104" i="13" s="1"/>
  <c r="Y105" i="13"/>
  <c r="W105" i="13"/>
  <c r="AV106" i="13"/>
  <c r="AV108" i="13"/>
  <c r="AV110" i="13"/>
  <c r="N113" i="13"/>
  <c r="O113" i="13" s="1"/>
  <c r="O114" i="13"/>
  <c r="E113" i="13"/>
  <c r="AI71" i="13"/>
  <c r="W72" i="13"/>
  <c r="AS72" i="13"/>
  <c r="O73" i="13"/>
  <c r="AV73" i="13"/>
  <c r="Y74" i="13"/>
  <c r="AQ74" i="13"/>
  <c r="AI75" i="13"/>
  <c r="W76" i="13"/>
  <c r="AS76" i="13"/>
  <c r="O77" i="13"/>
  <c r="AV77" i="13"/>
  <c r="Y78" i="13"/>
  <c r="AQ78" i="13"/>
  <c r="AI79" i="13"/>
  <c r="W80" i="13"/>
  <c r="AS80" i="13"/>
  <c r="O82" i="13"/>
  <c r="AV82" i="13"/>
  <c r="AT85" i="13"/>
  <c r="AT93" i="13"/>
  <c r="AI103" i="13"/>
  <c r="AG103" i="13"/>
  <c r="AT103" i="13"/>
  <c r="O112" i="13"/>
  <c r="AV112" i="13"/>
  <c r="V113" i="13"/>
  <c r="W115" i="13"/>
  <c r="AQ116" i="13"/>
  <c r="AS116" i="13"/>
  <c r="AV120" i="13"/>
  <c r="O120" i="13"/>
  <c r="AT84" i="13"/>
  <c r="AV85" i="13"/>
  <c r="AT86" i="13"/>
  <c r="AV87" i="13"/>
  <c r="AT88" i="13"/>
  <c r="AU88" i="13" s="1"/>
  <c r="AV89" i="13"/>
  <c r="AT90" i="13"/>
  <c r="AU90" i="13" s="1"/>
  <c r="AV91" i="13"/>
  <c r="AT92" i="13"/>
  <c r="AU92" i="13" s="1"/>
  <c r="AV93" i="13"/>
  <c r="AT94" i="13"/>
  <c r="AU94" i="13" s="1"/>
  <c r="AV95" i="13"/>
  <c r="AT96" i="13"/>
  <c r="AU96" i="13" s="1"/>
  <c r="AT100" i="13"/>
  <c r="AU100" i="13" s="1"/>
  <c r="AV101" i="13"/>
  <c r="AW101" i="13" s="1"/>
  <c r="AT102" i="13"/>
  <c r="AU102" i="13" s="1"/>
  <c r="AV103" i="13"/>
  <c r="AX104" i="13"/>
  <c r="AS105" i="13"/>
  <c r="Y106" i="13"/>
  <c r="AS106" i="13"/>
  <c r="Y107" i="13"/>
  <c r="AS107" i="13"/>
  <c r="Y108" i="13"/>
  <c r="AS108" i="13"/>
  <c r="Y109" i="13"/>
  <c r="AS109" i="13"/>
  <c r="Y110" i="13"/>
  <c r="AS110" i="13"/>
  <c r="Y111" i="13"/>
  <c r="AS111" i="13"/>
  <c r="Y112" i="13"/>
  <c r="AF113" i="13"/>
  <c r="Y115" i="13"/>
  <c r="AV119" i="13"/>
  <c r="AW119" i="13" s="1"/>
  <c r="M123" i="13"/>
  <c r="O123" i="13"/>
  <c r="AT123" i="13"/>
  <c r="AU123" i="13" s="1"/>
  <c r="W129" i="13"/>
  <c r="M104" i="13"/>
  <c r="W104" i="13"/>
  <c r="AG104" i="13"/>
  <c r="AT106" i="13"/>
  <c r="AT107" i="13"/>
  <c r="AW107" i="13" s="1"/>
  <c r="AT108" i="13"/>
  <c r="AT109" i="13"/>
  <c r="AW109" i="13" s="1"/>
  <c r="AT110" i="13"/>
  <c r="AT111" i="13"/>
  <c r="AT112" i="13"/>
  <c r="M112" i="13"/>
  <c r="AT115" i="13"/>
  <c r="AU115" i="13" s="1"/>
  <c r="M115" i="13"/>
  <c r="AV116" i="13"/>
  <c r="AT117" i="13"/>
  <c r="W118" i="13"/>
  <c r="Y118" i="13"/>
  <c r="M116" i="13"/>
  <c r="AT116" i="13"/>
  <c r="AU116" i="13" s="1"/>
  <c r="O118" i="13"/>
  <c r="AG118" i="13"/>
  <c r="M119" i="13"/>
  <c r="M120" i="13"/>
  <c r="AV121" i="13"/>
  <c r="AQ131" i="13"/>
  <c r="AS115" i="13"/>
  <c r="AG116" i="13"/>
  <c r="Y117" i="13"/>
  <c r="M118" i="13"/>
  <c r="AT118" i="13"/>
  <c r="AU118" i="13" s="1"/>
  <c r="AS119" i="13"/>
  <c r="AG120" i="13"/>
  <c r="AS120" i="13"/>
  <c r="W121" i="13"/>
  <c r="AT121" i="13"/>
  <c r="AU121" i="13" s="1"/>
  <c r="AT122" i="13"/>
  <c r="Y122" i="13"/>
  <c r="AV122" i="13"/>
  <c r="AV123" i="13"/>
  <c r="AT124" i="13"/>
  <c r="AQ137" i="13"/>
  <c r="AG137" i="13"/>
  <c r="W137" i="13"/>
  <c r="M137" i="13"/>
  <c r="AQ143" i="13"/>
  <c r="W143" i="13"/>
  <c r="M143" i="13"/>
  <c r="AW144" i="13"/>
  <c r="AU144" i="13"/>
  <c r="AI115" i="13"/>
  <c r="W116" i="13"/>
  <c r="O117" i="13"/>
  <c r="AV117" i="13"/>
  <c r="AQ118" i="13"/>
  <c r="AI119" i="13"/>
  <c r="W120" i="13"/>
  <c r="AT120" i="13"/>
  <c r="AS123" i="13"/>
  <c r="Y124" i="13"/>
  <c r="AS124" i="13"/>
  <c r="Y125" i="13"/>
  <c r="AS125" i="13"/>
  <c r="Y126" i="13"/>
  <c r="AS126" i="13"/>
  <c r="Y127" i="13"/>
  <c r="AS127" i="13"/>
  <c r="Y128" i="13"/>
  <c r="AS128" i="13"/>
  <c r="M124" i="13"/>
  <c r="AT125" i="13"/>
  <c r="AT126" i="13"/>
  <c r="AT127" i="13"/>
  <c r="AT128" i="13"/>
  <c r="AU136" i="13"/>
  <c r="AQ121" i="13"/>
  <c r="AI122" i="13"/>
  <c r="W123" i="13"/>
  <c r="O124" i="13"/>
  <c r="AI124" i="13"/>
  <c r="AV124" i="13"/>
  <c r="O125" i="13"/>
  <c r="AI125" i="13"/>
  <c r="AV125" i="13"/>
  <c r="O126" i="13"/>
  <c r="AI126" i="13"/>
  <c r="AV126" i="13"/>
  <c r="O127" i="13"/>
  <c r="AI127" i="13"/>
  <c r="AV127" i="13"/>
  <c r="O128" i="13"/>
  <c r="AI128" i="13"/>
  <c r="AV128" i="13"/>
  <c r="X130" i="13"/>
  <c r="Y130" i="13" s="1"/>
  <c r="AH130" i="13" s="1"/>
  <c r="AI130" i="13" s="1"/>
  <c r="AR130" i="13" s="1"/>
  <c r="M134" i="13"/>
  <c r="W134" i="13"/>
  <c r="AG134" i="13"/>
  <c r="AQ134" i="13"/>
  <c r="M136" i="13"/>
  <c r="W136" i="13"/>
  <c r="AG136" i="13"/>
  <c r="AQ136" i="13"/>
  <c r="AX144" i="13"/>
  <c r="M146" i="13"/>
  <c r="W146" i="13"/>
  <c r="AG146" i="13"/>
  <c r="AQ146" i="13"/>
  <c r="L129" i="13"/>
  <c r="AX41" i="12"/>
  <c r="AV27" i="12"/>
  <c r="AW27" i="12" s="1"/>
  <c r="AS28" i="12"/>
  <c r="W35" i="12"/>
  <c r="AT39" i="12"/>
  <c r="AU39" i="12" s="1"/>
  <c r="AR47" i="12"/>
  <c r="AS48" i="12"/>
  <c r="AT63" i="12"/>
  <c r="M65" i="12"/>
  <c r="O65" i="12"/>
  <c r="AQ74" i="12"/>
  <c r="AG74" i="12"/>
  <c r="W74" i="12"/>
  <c r="M74" i="12"/>
  <c r="AS77" i="12"/>
  <c r="AQ77" i="12"/>
  <c r="Y79" i="12"/>
  <c r="W79" i="12"/>
  <c r="AS79" i="12"/>
  <c r="AQ79" i="12"/>
  <c r="W82" i="12"/>
  <c r="AS84" i="12"/>
  <c r="O88" i="12"/>
  <c r="Z88" i="5"/>
  <c r="AV88" i="12"/>
  <c r="AW88" i="12" s="1"/>
  <c r="AV92" i="12"/>
  <c r="Z92" i="5"/>
  <c r="O92" i="12"/>
  <c r="O106" i="12"/>
  <c r="AV106" i="12"/>
  <c r="AW106" i="12" s="1"/>
  <c r="AV110" i="12"/>
  <c r="AW110" i="12" s="1"/>
  <c r="O110" i="12"/>
  <c r="O127" i="12"/>
  <c r="AV127" i="12"/>
  <c r="H109" i="5"/>
  <c r="H109" i="9" s="1"/>
  <c r="H104" i="5"/>
  <c r="H104" i="9" s="1"/>
  <c r="H100" i="5"/>
  <c r="H100" i="9" s="1"/>
  <c r="AH147" i="12"/>
  <c r="AK147" i="12"/>
  <c r="AO147" i="12"/>
  <c r="AQ28" i="12"/>
  <c r="O33" i="12"/>
  <c r="Y33" i="12"/>
  <c r="AI33" i="12"/>
  <c r="AS33" i="12"/>
  <c r="AQ34" i="12"/>
  <c r="AG34" i="12"/>
  <c r="W34" i="12"/>
  <c r="M34" i="12"/>
  <c r="M35" i="12"/>
  <c r="AT35" i="12"/>
  <c r="AU35" i="12" s="1"/>
  <c r="AV38" i="12"/>
  <c r="M39" i="12"/>
  <c r="AW41" i="12"/>
  <c r="O42" i="12"/>
  <c r="W43" i="12"/>
  <c r="O44" i="12"/>
  <c r="L47" i="12"/>
  <c r="AP47" i="12"/>
  <c r="O50" i="12"/>
  <c r="AI50" i="12"/>
  <c r="O52" i="12"/>
  <c r="AV52" i="12"/>
  <c r="W53" i="12"/>
  <c r="AQ56" i="12"/>
  <c r="AG56" i="12"/>
  <c r="W56" i="12"/>
  <c r="M56" i="12"/>
  <c r="AQ57" i="12"/>
  <c r="AS57" i="12"/>
  <c r="AV60" i="12"/>
  <c r="AQ61" i="12"/>
  <c r="AU69" i="12"/>
  <c r="AQ72" i="12"/>
  <c r="AG72" i="12"/>
  <c r="W72" i="12"/>
  <c r="M72" i="12"/>
  <c r="AQ82" i="12"/>
  <c r="K147" i="12"/>
  <c r="W85" i="12"/>
  <c r="O89" i="12"/>
  <c r="M89" i="12"/>
  <c r="AV96" i="12"/>
  <c r="AW96" i="12" s="1"/>
  <c r="O101" i="12"/>
  <c r="M101" i="12"/>
  <c r="AI101" i="12"/>
  <c r="AG101" i="12"/>
  <c r="AT101" i="12"/>
  <c r="AW101" i="12" s="1"/>
  <c r="O107" i="12"/>
  <c r="M107" i="12"/>
  <c r="AV112" i="12"/>
  <c r="AW112" i="12" s="1"/>
  <c r="AV116" i="12"/>
  <c r="AV118" i="12"/>
  <c r="AT126" i="12"/>
  <c r="I147" i="12"/>
  <c r="AT33" i="12"/>
  <c r="Y35" i="12"/>
  <c r="AQ35" i="12"/>
  <c r="M36" i="12"/>
  <c r="W36" i="12"/>
  <c r="AG36" i="12"/>
  <c r="AQ36" i="12"/>
  <c r="AX42" i="12"/>
  <c r="AQ42" i="12"/>
  <c r="AG42" i="12"/>
  <c r="W42" i="12"/>
  <c r="M42" i="12"/>
  <c r="AI43" i="12"/>
  <c r="AT43" i="12"/>
  <c r="M45" i="12"/>
  <c r="W45" i="12"/>
  <c r="AG45" i="12"/>
  <c r="AQ45" i="12"/>
  <c r="AV46" i="12"/>
  <c r="AW46" i="12" s="1"/>
  <c r="E47" i="12"/>
  <c r="AF47" i="12"/>
  <c r="AI47" i="12" s="1"/>
  <c r="AG49" i="12"/>
  <c r="AI49" i="12"/>
  <c r="AS49" i="12"/>
  <c r="O53" i="12"/>
  <c r="M53" i="12"/>
  <c r="O57" i="12"/>
  <c r="O63" i="12"/>
  <c r="AQ64" i="12"/>
  <c r="AG64" i="12"/>
  <c r="W64" i="12"/>
  <c r="M64" i="12"/>
  <c r="AS65" i="12"/>
  <c r="AV68" i="12"/>
  <c r="W73" i="12"/>
  <c r="Y73" i="12"/>
  <c r="AI73" i="12"/>
  <c r="AT73" i="12"/>
  <c r="AU73" i="12" s="1"/>
  <c r="AV74" i="12"/>
  <c r="O79" i="12"/>
  <c r="M79" i="12"/>
  <c r="AI79" i="12"/>
  <c r="AG79" i="12"/>
  <c r="AT79" i="12"/>
  <c r="Y82" i="12"/>
  <c r="AI88" i="12"/>
  <c r="AI89" i="12"/>
  <c r="AG89" i="12"/>
  <c r="M91" i="12"/>
  <c r="W91" i="12"/>
  <c r="AG91" i="12"/>
  <c r="AQ91" i="12"/>
  <c r="AX92" i="12"/>
  <c r="AQ92" i="12"/>
  <c r="AG92" i="12"/>
  <c r="W92" i="12"/>
  <c r="M92" i="12"/>
  <c r="AI93" i="12"/>
  <c r="AT93" i="12"/>
  <c r="AW93" i="12" s="1"/>
  <c r="Z94" i="5"/>
  <c r="O94" i="12"/>
  <c r="AS103" i="12"/>
  <c r="M104" i="12"/>
  <c r="W104" i="12"/>
  <c r="AG104" i="12"/>
  <c r="AQ104" i="12"/>
  <c r="AI107" i="12"/>
  <c r="AG107" i="12"/>
  <c r="M109" i="12"/>
  <c r="W109" i="12"/>
  <c r="AG109" i="12"/>
  <c r="AQ109" i="12"/>
  <c r="AX110" i="12"/>
  <c r="AQ110" i="12"/>
  <c r="AG110" i="12"/>
  <c r="W110" i="12"/>
  <c r="M110" i="12"/>
  <c r="L113" i="12"/>
  <c r="Y119" i="12"/>
  <c r="W119" i="12"/>
  <c r="M121" i="12"/>
  <c r="AT121" i="12"/>
  <c r="O122" i="12"/>
  <c r="AV122" i="12"/>
  <c r="AS122" i="12"/>
  <c r="Y125" i="12"/>
  <c r="AV125" i="12"/>
  <c r="AW125" i="12" s="1"/>
  <c r="AQ134" i="12"/>
  <c r="AG134" i="12"/>
  <c r="W134" i="12"/>
  <c r="M134" i="12"/>
  <c r="J147" i="12"/>
  <c r="Y25" i="12"/>
  <c r="AI25" i="12"/>
  <c r="AS25" i="12"/>
  <c r="W28" i="12"/>
  <c r="AT28" i="12"/>
  <c r="AU28" i="12" s="1"/>
  <c r="AV34" i="12"/>
  <c r="O35" i="12"/>
  <c r="AG35" i="12"/>
  <c r="AG39" i="12"/>
  <c r="Y43" i="12"/>
  <c r="AQ43" i="12"/>
  <c r="M44" i="12"/>
  <c r="W44" i="12"/>
  <c r="AG44" i="12"/>
  <c r="AQ44" i="12"/>
  <c r="X47" i="12"/>
  <c r="AV48" i="12"/>
  <c r="N47" i="12"/>
  <c r="W49" i="12"/>
  <c r="V47" i="12"/>
  <c r="M50" i="12"/>
  <c r="W50" i="12"/>
  <c r="AG50" i="12"/>
  <c r="AQ50" i="12"/>
  <c r="AQ51" i="12"/>
  <c r="AG51" i="12"/>
  <c r="W51" i="12"/>
  <c r="M51" i="12"/>
  <c r="AX54" i="12"/>
  <c r="AQ54" i="12"/>
  <c r="AG54" i="12"/>
  <c r="W54" i="12"/>
  <c r="M54" i="12"/>
  <c r="AV56" i="12"/>
  <c r="O56" i="12"/>
  <c r="AT57" i="12"/>
  <c r="AV58" i="12"/>
  <c r="M59" i="12"/>
  <c r="W59" i="12"/>
  <c r="AG59" i="12"/>
  <c r="AQ59" i="12"/>
  <c r="Y61" i="12"/>
  <c r="W61" i="12"/>
  <c r="M62" i="12"/>
  <c r="W62" i="12"/>
  <c r="AG62" i="12"/>
  <c r="AQ62" i="12"/>
  <c r="W63" i="12"/>
  <c r="AS63" i="12"/>
  <c r="AT65" i="12"/>
  <c r="M66" i="12"/>
  <c r="W66" i="12"/>
  <c r="AG66" i="12"/>
  <c r="AQ66" i="12"/>
  <c r="AI69" i="12"/>
  <c r="AG69" i="12"/>
  <c r="AV72" i="12"/>
  <c r="M73" i="12"/>
  <c r="Y77" i="12"/>
  <c r="W77" i="12"/>
  <c r="AS82" i="12"/>
  <c r="Y84" i="12"/>
  <c r="Y85" i="12"/>
  <c r="AQ85" i="12"/>
  <c r="H86" i="5"/>
  <c r="H86" i="9" s="1"/>
  <c r="AT89" i="12"/>
  <c r="AU95" i="12"/>
  <c r="AU100" i="12"/>
  <c r="Y101" i="12"/>
  <c r="W101" i="12"/>
  <c r="AS101" i="12"/>
  <c r="AQ101" i="12"/>
  <c r="W103" i="12"/>
  <c r="AT107" i="12"/>
  <c r="AX107" i="12" s="1"/>
  <c r="AU110" i="12"/>
  <c r="AI111" i="12"/>
  <c r="AI115" i="12"/>
  <c r="AS119" i="12"/>
  <c r="AQ119" i="12"/>
  <c r="AT123" i="12"/>
  <c r="W123" i="12"/>
  <c r="AV124" i="12"/>
  <c r="AU125" i="12"/>
  <c r="AQ146" i="12"/>
  <c r="AG146" i="12"/>
  <c r="W146" i="12"/>
  <c r="M146" i="12"/>
  <c r="AT77" i="12"/>
  <c r="AU77" i="12" s="1"/>
  <c r="AV80" i="12"/>
  <c r="AG82" i="12"/>
  <c r="AQ84" i="12"/>
  <c r="AG84" i="12"/>
  <c r="W84" i="12"/>
  <c r="M84" i="12"/>
  <c r="M85" i="12"/>
  <c r="AT85" i="12"/>
  <c r="AW90" i="12"/>
  <c r="AW91" i="12"/>
  <c r="W93" i="12"/>
  <c r="AV102" i="12"/>
  <c r="AW102" i="12" s="1"/>
  <c r="AG103" i="12"/>
  <c r="AX108" i="12"/>
  <c r="M122" i="12"/>
  <c r="AT122" i="12"/>
  <c r="E131" i="12"/>
  <c r="AQ132" i="12"/>
  <c r="AG132" i="12"/>
  <c r="W132" i="12"/>
  <c r="M132" i="12"/>
  <c r="C147" i="12"/>
  <c r="AL147" i="12"/>
  <c r="AT26" i="12"/>
  <c r="AX27" i="12"/>
  <c r="AX48" i="12"/>
  <c r="AQ48" i="12"/>
  <c r="AG48" i="12"/>
  <c r="W48" i="12"/>
  <c r="M48" i="12"/>
  <c r="M49" i="12"/>
  <c r="AT49" i="12"/>
  <c r="W57" i="12"/>
  <c r="AT61" i="12"/>
  <c r="AX61" i="12" s="1"/>
  <c r="AV64" i="12"/>
  <c r="AW64" i="12" s="1"/>
  <c r="AG65" i="12"/>
  <c r="AQ73" i="12"/>
  <c r="AQ80" i="12"/>
  <c r="AG80" i="12"/>
  <c r="W80" i="12"/>
  <c r="M80" i="12"/>
  <c r="M82" i="12"/>
  <c r="AI82" i="12"/>
  <c r="AT82" i="12"/>
  <c r="AV84" i="12"/>
  <c r="O85" i="12"/>
  <c r="AG85" i="12"/>
  <c r="AX90" i="12"/>
  <c r="H90" i="5"/>
  <c r="H90" i="9" s="1"/>
  <c r="Y93" i="12"/>
  <c r="AQ93" i="12"/>
  <c r="M94" i="12"/>
  <c r="W94" i="12"/>
  <c r="AG94" i="12"/>
  <c r="AQ94" i="12"/>
  <c r="AX102" i="12"/>
  <c r="AQ102" i="12"/>
  <c r="AG102" i="12"/>
  <c r="W102" i="12"/>
  <c r="M102" i="12"/>
  <c r="M103" i="12"/>
  <c r="AI103" i="12"/>
  <c r="AT103" i="12"/>
  <c r="AU103" i="12" s="1"/>
  <c r="AU104" i="12"/>
  <c r="M105" i="12"/>
  <c r="W105" i="12"/>
  <c r="AG105" i="12"/>
  <c r="M108" i="12"/>
  <c r="W108" i="12"/>
  <c r="AG108" i="12"/>
  <c r="AQ108" i="12"/>
  <c r="W111" i="12"/>
  <c r="AS111" i="12"/>
  <c r="AP113" i="12"/>
  <c r="V113" i="12"/>
  <c r="W115" i="12"/>
  <c r="AS115" i="12"/>
  <c r="AT119" i="12"/>
  <c r="AU119" i="12" s="1"/>
  <c r="AV121" i="12"/>
  <c r="O123" i="12"/>
  <c r="AV123" i="12"/>
  <c r="W124" i="12"/>
  <c r="Y124" i="12"/>
  <c r="AQ124" i="12"/>
  <c r="O126" i="12"/>
  <c r="AI126" i="12"/>
  <c r="AV126" i="12"/>
  <c r="AQ137" i="12"/>
  <c r="AG137" i="12"/>
  <c r="W137" i="12"/>
  <c r="M137" i="12"/>
  <c r="AU144" i="12"/>
  <c r="AT128" i="12"/>
  <c r="AX133" i="12"/>
  <c r="AQ133" i="12"/>
  <c r="AG133" i="12"/>
  <c r="W133" i="12"/>
  <c r="M133" i="12"/>
  <c r="AX138" i="12"/>
  <c r="AQ138" i="12"/>
  <c r="AG138" i="12"/>
  <c r="W138" i="12"/>
  <c r="M138" i="12"/>
  <c r="D147" i="12"/>
  <c r="H147" i="12"/>
  <c r="P147" i="12"/>
  <c r="T147" i="12"/>
  <c r="AB147" i="12"/>
  <c r="AJ147" i="12"/>
  <c r="AN147" i="12"/>
  <c r="AX88" i="12"/>
  <c r="AX96" i="12"/>
  <c r="AX106" i="12"/>
  <c r="O121" i="12"/>
  <c r="O125" i="12"/>
  <c r="AT127" i="12"/>
  <c r="O128" i="12"/>
  <c r="AI128" i="12"/>
  <c r="AV128" i="12"/>
  <c r="AV131" i="12"/>
  <c r="E143" i="12"/>
  <c r="AU145" i="12"/>
  <c r="AS121" i="12"/>
  <c r="AG122" i="12"/>
  <c r="Y123" i="12"/>
  <c r="M124" i="12"/>
  <c r="AT124" i="12"/>
  <c r="AU124" i="12" s="1"/>
  <c r="AS125" i="12"/>
  <c r="AX136" i="12"/>
  <c r="AX144" i="12"/>
  <c r="AT110" i="11"/>
  <c r="AX25" i="11"/>
  <c r="M27" i="11"/>
  <c r="W27" i="11"/>
  <c r="AG27" i="11"/>
  <c r="M34" i="11"/>
  <c r="W34" i="11"/>
  <c r="AG34" i="11"/>
  <c r="M38" i="11"/>
  <c r="W38" i="11"/>
  <c r="AG38" i="11"/>
  <c r="M42" i="11"/>
  <c r="W42" i="11"/>
  <c r="AG42" i="11"/>
  <c r="AX44" i="11"/>
  <c r="M46" i="11"/>
  <c r="W46" i="11"/>
  <c r="AG46" i="11"/>
  <c r="M48" i="11"/>
  <c r="W48" i="11"/>
  <c r="AG48" i="11"/>
  <c r="AT120" i="11"/>
  <c r="AU120" i="11" s="1"/>
  <c r="M120" i="11"/>
  <c r="I147" i="11"/>
  <c r="N147" i="11" s="1"/>
  <c r="AU25" i="11"/>
  <c r="M26" i="11"/>
  <c r="W26" i="11"/>
  <c r="AG26" i="11"/>
  <c r="AQ26" i="11"/>
  <c r="M33" i="11"/>
  <c r="W33" i="11"/>
  <c r="AG33" i="11"/>
  <c r="AQ33" i="11"/>
  <c r="M37" i="11"/>
  <c r="W37" i="11"/>
  <c r="AG37" i="11"/>
  <c r="AQ37" i="11"/>
  <c r="M41" i="11"/>
  <c r="W41" i="11"/>
  <c r="AG41" i="11"/>
  <c r="AQ41" i="11"/>
  <c r="M45" i="11"/>
  <c r="W45" i="11"/>
  <c r="AG45" i="11"/>
  <c r="AQ45" i="11"/>
  <c r="AQ49" i="11"/>
  <c r="AG49" i="11"/>
  <c r="W49" i="11"/>
  <c r="M49" i="11"/>
  <c r="AX49" i="11"/>
  <c r="AQ51" i="11"/>
  <c r="AG51" i="11"/>
  <c r="W51" i="11"/>
  <c r="M51" i="11"/>
  <c r="AQ53" i="11"/>
  <c r="AG53" i="11"/>
  <c r="W53" i="11"/>
  <c r="M53" i="11"/>
  <c r="AQ55" i="11"/>
  <c r="AG55" i="11"/>
  <c r="W55" i="11"/>
  <c r="M55" i="11"/>
  <c r="AQ57" i="11"/>
  <c r="AG57" i="11"/>
  <c r="W57" i="11"/>
  <c r="M57" i="11"/>
  <c r="AQ59" i="11"/>
  <c r="AG59" i="11"/>
  <c r="W59" i="11"/>
  <c r="M59" i="11"/>
  <c r="AX59" i="11"/>
  <c r="AQ61" i="11"/>
  <c r="AG61" i="11"/>
  <c r="W61" i="11"/>
  <c r="M61" i="11"/>
  <c r="Y62" i="11"/>
  <c r="X47" i="11"/>
  <c r="AV62" i="11"/>
  <c r="AS62" i="11"/>
  <c r="AR47" i="11"/>
  <c r="AS47" i="11" s="1"/>
  <c r="AT88" i="11"/>
  <c r="AT96" i="11"/>
  <c r="AT106" i="11"/>
  <c r="AT118" i="11"/>
  <c r="AT84" i="11"/>
  <c r="AT92" i="11"/>
  <c r="AT102" i="11"/>
  <c r="AW25" i="11"/>
  <c r="AX34" i="11"/>
  <c r="AX38" i="11"/>
  <c r="M116" i="11"/>
  <c r="L113" i="11"/>
  <c r="M113" i="11" s="1"/>
  <c r="AG116" i="11"/>
  <c r="AF113" i="11"/>
  <c r="AG113" i="11" s="1"/>
  <c r="AT116" i="11"/>
  <c r="D147" i="11"/>
  <c r="H147" i="11"/>
  <c r="P147" i="11"/>
  <c r="T147" i="11"/>
  <c r="AB147" i="11"/>
  <c r="N47" i="11"/>
  <c r="AH47" i="11"/>
  <c r="AG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2" i="11"/>
  <c r="AT87" i="11"/>
  <c r="AT91" i="11"/>
  <c r="AT95" i="11"/>
  <c r="AT101" i="11"/>
  <c r="AT105" i="11"/>
  <c r="AT109" i="11"/>
  <c r="AQ137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2" i="11"/>
  <c r="O82" i="11"/>
  <c r="AT86" i="11"/>
  <c r="AT90" i="11"/>
  <c r="AT94" i="11"/>
  <c r="AT100" i="11"/>
  <c r="AT104" i="11"/>
  <c r="AT108" i="11"/>
  <c r="AT112" i="11"/>
  <c r="O114" i="11"/>
  <c r="N113" i="11"/>
  <c r="F147" i="11"/>
  <c r="J147" i="11"/>
  <c r="R147" i="11"/>
  <c r="Z147" i="11"/>
  <c r="AD147" i="11"/>
  <c r="W62" i="11"/>
  <c r="AQ62" i="11"/>
  <c r="AT85" i="11"/>
  <c r="AT89" i="11"/>
  <c r="AT93" i="11"/>
  <c r="AT103" i="11"/>
  <c r="AT107" i="11"/>
  <c r="M111" i="11"/>
  <c r="AT111" i="11"/>
  <c r="AP113" i="11"/>
  <c r="AQ113" i="11" s="1"/>
  <c r="O84" i="11"/>
  <c r="AI84" i="11"/>
  <c r="AV84" i="11"/>
  <c r="O85" i="11"/>
  <c r="AI85" i="11"/>
  <c r="AV85" i="11"/>
  <c r="O86" i="11"/>
  <c r="AB86" i="5" s="1"/>
  <c r="AB86" i="9" s="1"/>
  <c r="AI86" i="11"/>
  <c r="AV86" i="11"/>
  <c r="AW86" i="11" s="1"/>
  <c r="O87" i="11"/>
  <c r="AI87" i="11"/>
  <c r="AV87" i="11"/>
  <c r="O88" i="11"/>
  <c r="AI88" i="11"/>
  <c r="AV88" i="11"/>
  <c r="O89" i="11"/>
  <c r="AI89" i="11"/>
  <c r="AV89" i="11"/>
  <c r="O90" i="11"/>
  <c r="AI90" i="11"/>
  <c r="AV90" i="11"/>
  <c r="O91" i="11"/>
  <c r="AB91" i="5" s="1"/>
  <c r="AB91" i="9" s="1"/>
  <c r="AI91" i="11"/>
  <c r="AV91" i="11"/>
  <c r="O92" i="11"/>
  <c r="AI92" i="11"/>
  <c r="AV92" i="11"/>
  <c r="O93" i="11"/>
  <c r="AI93" i="11"/>
  <c r="AV93" i="11"/>
  <c r="O94" i="11"/>
  <c r="AI94" i="11"/>
  <c r="AV94" i="11"/>
  <c r="O95" i="11"/>
  <c r="AI95" i="11"/>
  <c r="AV95" i="11"/>
  <c r="O96" i="11"/>
  <c r="AI96" i="11"/>
  <c r="AV96" i="11"/>
  <c r="AW96" i="11" s="1"/>
  <c r="O100" i="11"/>
  <c r="AI100" i="11"/>
  <c r="AV100" i="11"/>
  <c r="O101" i="11"/>
  <c r="AI101" i="11"/>
  <c r="AV101" i="11"/>
  <c r="O102" i="11"/>
  <c r="AI102" i="11"/>
  <c r="AV102" i="11"/>
  <c r="O103" i="11"/>
  <c r="AI103" i="11"/>
  <c r="AV103" i="11"/>
  <c r="O104" i="11"/>
  <c r="AI104" i="11"/>
  <c r="AV104" i="11"/>
  <c r="AW104" i="11" s="1"/>
  <c r="O105" i="11"/>
  <c r="AI105" i="11"/>
  <c r="AV105" i="11"/>
  <c r="O106" i="11"/>
  <c r="AI106" i="11"/>
  <c r="AV106" i="11"/>
  <c r="O107" i="11"/>
  <c r="AI107" i="11"/>
  <c r="AV107" i="11"/>
  <c r="O108" i="11"/>
  <c r="AI108" i="11"/>
  <c r="AV108" i="11"/>
  <c r="O109" i="11"/>
  <c r="AI109" i="11"/>
  <c r="AV109" i="11"/>
  <c r="O110" i="11"/>
  <c r="AI110" i="11"/>
  <c r="AV110" i="11"/>
  <c r="AW110" i="11" s="1"/>
  <c r="O111" i="11"/>
  <c r="AV111" i="11"/>
  <c r="AT115" i="11"/>
  <c r="AT119" i="11"/>
  <c r="W131" i="11"/>
  <c r="AG143" i="11"/>
  <c r="M145" i="11"/>
  <c r="W145" i="11"/>
  <c r="AG145" i="11"/>
  <c r="AQ145" i="11"/>
  <c r="Y84" i="11"/>
  <c r="AS84" i="11"/>
  <c r="Y85" i="11"/>
  <c r="AS85" i="11"/>
  <c r="Y86" i="11"/>
  <c r="AS86" i="11"/>
  <c r="Y87" i="11"/>
  <c r="AS87" i="11"/>
  <c r="Y88" i="11"/>
  <c r="AS88" i="11"/>
  <c r="Y89" i="11"/>
  <c r="AS89" i="11"/>
  <c r="Y90" i="11"/>
  <c r="AS90" i="11"/>
  <c r="Y91" i="11"/>
  <c r="AS91" i="11"/>
  <c r="Y92" i="11"/>
  <c r="AS92" i="11"/>
  <c r="Y93" i="11"/>
  <c r="AS93" i="11"/>
  <c r="Y94" i="11"/>
  <c r="AS94" i="11"/>
  <c r="Y95" i="11"/>
  <c r="AS95" i="11"/>
  <c r="Y96" i="11"/>
  <c r="AS96" i="11"/>
  <c r="Y100" i="11"/>
  <c r="AS100" i="11"/>
  <c r="Y101" i="11"/>
  <c r="AS101" i="11"/>
  <c r="Y102" i="11"/>
  <c r="AS102" i="11"/>
  <c r="Y103" i="11"/>
  <c r="AS103" i="11"/>
  <c r="Y104" i="11"/>
  <c r="AS104" i="11"/>
  <c r="Y105" i="11"/>
  <c r="AS105" i="11"/>
  <c r="Y106" i="11"/>
  <c r="AS106" i="11"/>
  <c r="Y107" i="11"/>
  <c r="AS107" i="11"/>
  <c r="Y108" i="11"/>
  <c r="AS108" i="11"/>
  <c r="Y109" i="11"/>
  <c r="AS109" i="11"/>
  <c r="Y110" i="11"/>
  <c r="AS110" i="11"/>
  <c r="AT117" i="11"/>
  <c r="M133" i="11"/>
  <c r="W133" i="11"/>
  <c r="AG133" i="11"/>
  <c r="AQ133" i="11"/>
  <c r="W143" i="11"/>
  <c r="AI111" i="11"/>
  <c r="O112" i="11"/>
  <c r="AI112" i="11"/>
  <c r="AV112" i="11"/>
  <c r="O115" i="11"/>
  <c r="AB115" i="9" s="1"/>
  <c r="AI115" i="11"/>
  <c r="AV115" i="11"/>
  <c r="O116" i="11"/>
  <c r="AB116" i="9" s="1"/>
  <c r="AI116" i="11"/>
  <c r="AV116" i="11"/>
  <c r="O117" i="11"/>
  <c r="AB117" i="9" s="1"/>
  <c r="AI117" i="11"/>
  <c r="AV117" i="11"/>
  <c r="O118" i="11"/>
  <c r="AI118" i="11"/>
  <c r="AV118" i="11"/>
  <c r="O119" i="11"/>
  <c r="AB119" i="9" s="1"/>
  <c r="AI119" i="11"/>
  <c r="AV119" i="11"/>
  <c r="O120" i="11"/>
  <c r="AI120" i="11"/>
  <c r="W129" i="11"/>
  <c r="AV143" i="11"/>
  <c r="Y111" i="11"/>
  <c r="AS111" i="11"/>
  <c r="Y112" i="11"/>
  <c r="AS112" i="11"/>
  <c r="Y115" i="11"/>
  <c r="AS115" i="11"/>
  <c r="Y116" i="11"/>
  <c r="AS116" i="11"/>
  <c r="Y117" i="11"/>
  <c r="AS117" i="11"/>
  <c r="Y118" i="11"/>
  <c r="AS118" i="11"/>
  <c r="Y119" i="11"/>
  <c r="AS119" i="11"/>
  <c r="Y120" i="11"/>
  <c r="AU133" i="11"/>
  <c r="AU136" i="11"/>
  <c r="AU144" i="11"/>
  <c r="AT121" i="11"/>
  <c r="AT122" i="11"/>
  <c r="AT123" i="11"/>
  <c r="AT124" i="11"/>
  <c r="AW124" i="11" s="1"/>
  <c r="AT125" i="11"/>
  <c r="AT126" i="11"/>
  <c r="AW126" i="11" s="1"/>
  <c r="AT127" i="11"/>
  <c r="AW127" i="11" s="1"/>
  <c r="AT128" i="11"/>
  <c r="AX136" i="11"/>
  <c r="AX146" i="11"/>
  <c r="AQ120" i="11"/>
  <c r="X130" i="11"/>
  <c r="Y130" i="11" s="1"/>
  <c r="AH130" i="11" s="1"/>
  <c r="AI130" i="11" s="1"/>
  <c r="AR130" i="11" s="1"/>
  <c r="M134" i="11"/>
  <c r="W134" i="11"/>
  <c r="AG134" i="11"/>
  <c r="AQ134" i="11"/>
  <c r="M136" i="11"/>
  <c r="W136" i="11"/>
  <c r="AG136" i="11"/>
  <c r="AQ136" i="11"/>
  <c r="M146" i="11"/>
  <c r="W146" i="11"/>
  <c r="AG146" i="11"/>
  <c r="AQ146" i="11"/>
  <c r="AQ66" i="10"/>
  <c r="AG66" i="10"/>
  <c r="W66" i="10"/>
  <c r="M66" i="10"/>
  <c r="AU70" i="10"/>
  <c r="AQ93" i="10"/>
  <c r="AG93" i="10"/>
  <c r="W93" i="10"/>
  <c r="M93" i="10"/>
  <c r="AW39" i="10"/>
  <c r="AX62" i="10"/>
  <c r="AQ62" i="10"/>
  <c r="AG62" i="10"/>
  <c r="W62" i="10"/>
  <c r="M62" i="10"/>
  <c r="AQ78" i="10"/>
  <c r="AG78" i="10"/>
  <c r="W78" i="10"/>
  <c r="M78" i="10"/>
  <c r="AQ89" i="10"/>
  <c r="AG89" i="10"/>
  <c r="W89" i="10"/>
  <c r="M89" i="10"/>
  <c r="AQ107" i="10"/>
  <c r="AG107" i="10"/>
  <c r="W107" i="10"/>
  <c r="M107" i="10"/>
  <c r="AQ54" i="10"/>
  <c r="AG54" i="10"/>
  <c r="W54" i="10"/>
  <c r="M54" i="10"/>
  <c r="AQ70" i="10"/>
  <c r="AG70" i="10"/>
  <c r="W70" i="10"/>
  <c r="M70" i="10"/>
  <c r="P113" i="5"/>
  <c r="AU27" i="10"/>
  <c r="AU36" i="10"/>
  <c r="AU38" i="10"/>
  <c r="AX48" i="10"/>
  <c r="E47" i="10"/>
  <c r="AQ50" i="10"/>
  <c r="AG50" i="10"/>
  <c r="AX58" i="10"/>
  <c r="AQ58" i="10"/>
  <c r="AG58" i="10"/>
  <c r="W58" i="10"/>
  <c r="M58" i="10"/>
  <c r="AU62" i="10"/>
  <c r="AX74" i="10"/>
  <c r="AQ74" i="10"/>
  <c r="AG74" i="10"/>
  <c r="W74" i="10"/>
  <c r="M74" i="10"/>
  <c r="H85" i="5"/>
  <c r="H85" i="9" s="1"/>
  <c r="L85" i="9" s="1"/>
  <c r="AQ85" i="10"/>
  <c r="AG85" i="10"/>
  <c r="W85" i="10"/>
  <c r="M85" i="10"/>
  <c r="AX103" i="10"/>
  <c r="AQ103" i="10"/>
  <c r="AG103" i="10"/>
  <c r="W103" i="10"/>
  <c r="M103" i="10"/>
  <c r="AC147" i="10"/>
  <c r="AX65" i="10"/>
  <c r="AX69" i="10"/>
  <c r="AX82" i="10"/>
  <c r="H84" i="5"/>
  <c r="AX88" i="10"/>
  <c r="M100" i="10"/>
  <c r="W100" i="10"/>
  <c r="AG100" i="10"/>
  <c r="AX102" i="10"/>
  <c r="M104" i="10"/>
  <c r="W104" i="10"/>
  <c r="AG104" i="10"/>
  <c r="AX106" i="10"/>
  <c r="M108" i="10"/>
  <c r="W108" i="10"/>
  <c r="AG108" i="10"/>
  <c r="AS110" i="10"/>
  <c r="O111" i="10"/>
  <c r="V113" i="10"/>
  <c r="AV120" i="10"/>
  <c r="O120" i="10"/>
  <c r="AU120" i="10"/>
  <c r="M122" i="10"/>
  <c r="L113" i="10"/>
  <c r="M113" i="10" s="1"/>
  <c r="AG122" i="10"/>
  <c r="AF113" i="10"/>
  <c r="AT122" i="10"/>
  <c r="AT124" i="10"/>
  <c r="M126" i="10"/>
  <c r="AT126" i="10"/>
  <c r="H87" i="5"/>
  <c r="H87" i="9" s="1"/>
  <c r="AX87" i="10"/>
  <c r="AX91" i="10"/>
  <c r="H91" i="5"/>
  <c r="H91" i="9" s="1"/>
  <c r="L91" i="9" s="1"/>
  <c r="H95" i="5"/>
  <c r="H95" i="9" s="1"/>
  <c r="G147" i="10"/>
  <c r="K147" i="10"/>
  <c r="AX26" i="10"/>
  <c r="M28" i="10"/>
  <c r="W28" i="10"/>
  <c r="AG28" i="10"/>
  <c r="AQ28" i="10"/>
  <c r="M35" i="10"/>
  <c r="W35" i="10"/>
  <c r="AG35" i="10"/>
  <c r="AQ35" i="10"/>
  <c r="M39" i="10"/>
  <c r="W39" i="10"/>
  <c r="AG39" i="10"/>
  <c r="AQ39" i="10"/>
  <c r="M43" i="10"/>
  <c r="W43" i="10"/>
  <c r="AG43" i="10"/>
  <c r="AQ43" i="10"/>
  <c r="M49" i="10"/>
  <c r="W49" i="10"/>
  <c r="AG49" i="10"/>
  <c r="AQ49" i="10"/>
  <c r="M53" i="10"/>
  <c r="W53" i="10"/>
  <c r="AG53" i="10"/>
  <c r="AQ53" i="10"/>
  <c r="M57" i="10"/>
  <c r="W57" i="10"/>
  <c r="AG57" i="10"/>
  <c r="AQ57" i="10"/>
  <c r="AX59" i="10"/>
  <c r="M61" i="10"/>
  <c r="W61" i="10"/>
  <c r="AG61" i="10"/>
  <c r="AQ61" i="10"/>
  <c r="M65" i="10"/>
  <c r="W65" i="10"/>
  <c r="AG65" i="10"/>
  <c r="AQ65" i="10"/>
  <c r="M69" i="10"/>
  <c r="W69" i="10"/>
  <c r="AG69" i="10"/>
  <c r="AQ69" i="10"/>
  <c r="AX71" i="10"/>
  <c r="M73" i="10"/>
  <c r="W73" i="10"/>
  <c r="AG73" i="10"/>
  <c r="AQ73" i="10"/>
  <c r="M77" i="10"/>
  <c r="W77" i="10"/>
  <c r="AG77" i="10"/>
  <c r="AQ77" i="10"/>
  <c r="M82" i="10"/>
  <c r="W82" i="10"/>
  <c r="AG82" i="10"/>
  <c r="AQ82" i="10"/>
  <c r="M84" i="10"/>
  <c r="W84" i="10"/>
  <c r="AG84" i="10"/>
  <c r="AQ84" i="10"/>
  <c r="M88" i="10"/>
  <c r="W88" i="10"/>
  <c r="AG88" i="10"/>
  <c r="AQ88" i="10"/>
  <c r="M92" i="10"/>
  <c r="W92" i="10"/>
  <c r="AG92" i="10"/>
  <c r="AQ92" i="10"/>
  <c r="AX94" i="10"/>
  <c r="M96" i="10"/>
  <c r="W96" i="10"/>
  <c r="AG96" i="10"/>
  <c r="AQ96" i="10"/>
  <c r="AX100" i="10"/>
  <c r="M102" i="10"/>
  <c r="W102" i="10"/>
  <c r="AG102" i="10"/>
  <c r="AQ102" i="10"/>
  <c r="M106" i="10"/>
  <c r="W106" i="10"/>
  <c r="AG106" i="10"/>
  <c r="AQ106" i="10"/>
  <c r="AX108" i="10"/>
  <c r="M110" i="10"/>
  <c r="W110" i="10"/>
  <c r="AI110" i="10"/>
  <c r="Y111" i="10"/>
  <c r="AP113" i="10"/>
  <c r="AT127" i="10"/>
  <c r="AQ145" i="10"/>
  <c r="AG145" i="10"/>
  <c r="W145" i="10"/>
  <c r="M145" i="10"/>
  <c r="AX145" i="10"/>
  <c r="E143" i="10"/>
  <c r="AQ110" i="10"/>
  <c r="AT123" i="10"/>
  <c r="Z147" i="10"/>
  <c r="AL147" i="10"/>
  <c r="AG110" i="10"/>
  <c r="AT111" i="10"/>
  <c r="AT112" i="10"/>
  <c r="AT115" i="10"/>
  <c r="AT116" i="10"/>
  <c r="AT117" i="10"/>
  <c r="AT118" i="10"/>
  <c r="AT119" i="10"/>
  <c r="AT121" i="10"/>
  <c r="AT125" i="10"/>
  <c r="O128" i="10"/>
  <c r="AV128" i="10"/>
  <c r="Y121" i="10"/>
  <c r="AS121" i="10"/>
  <c r="Y122" i="10"/>
  <c r="AS122" i="10"/>
  <c r="Y123" i="10"/>
  <c r="AS123" i="10"/>
  <c r="Y124" i="10"/>
  <c r="AS124" i="10"/>
  <c r="Y125" i="10"/>
  <c r="AS125" i="10"/>
  <c r="Y126" i="10"/>
  <c r="O127" i="10"/>
  <c r="AI127" i="10"/>
  <c r="W129" i="10"/>
  <c r="AQ137" i="10"/>
  <c r="AG137" i="10"/>
  <c r="W137" i="10"/>
  <c r="M137" i="10"/>
  <c r="AX137" i="10"/>
  <c r="AU145" i="10"/>
  <c r="O121" i="10"/>
  <c r="AI121" i="10"/>
  <c r="AV121" i="10"/>
  <c r="O122" i="10"/>
  <c r="AI122" i="10"/>
  <c r="AV122" i="10"/>
  <c r="O123" i="10"/>
  <c r="AB123" i="9" s="1"/>
  <c r="AI123" i="10"/>
  <c r="AV123" i="10"/>
  <c r="O124" i="10"/>
  <c r="AB124" i="9" s="1"/>
  <c r="AI124" i="10"/>
  <c r="AV124" i="10"/>
  <c r="O125" i="10"/>
  <c r="AI125" i="10"/>
  <c r="AV125" i="10"/>
  <c r="O126" i="10"/>
  <c r="AB126" i="9" s="1"/>
  <c r="AI126" i="10"/>
  <c r="Y127" i="10"/>
  <c r="AS127" i="10"/>
  <c r="AQ132" i="10"/>
  <c r="AG132" i="10"/>
  <c r="W132" i="10"/>
  <c r="M132" i="10"/>
  <c r="E131" i="10"/>
  <c r="AQ134" i="10"/>
  <c r="AG134" i="10"/>
  <c r="W134" i="10"/>
  <c r="M134" i="10"/>
  <c r="AX138" i="10"/>
  <c r="AV127" i="10"/>
  <c r="AW127" i="10" s="1"/>
  <c r="AT128" i="10"/>
  <c r="AT25" i="8"/>
  <c r="AT27" i="8"/>
  <c r="AV28" i="8"/>
  <c r="AV33" i="8"/>
  <c r="AT35" i="8"/>
  <c r="AT37" i="8"/>
  <c r="AT39" i="8"/>
  <c r="AT41" i="8"/>
  <c r="AT43" i="8"/>
  <c r="AT44" i="8"/>
  <c r="AT45" i="8"/>
  <c r="AT46" i="8"/>
  <c r="AV58" i="8"/>
  <c r="AV62" i="8"/>
  <c r="AQ68" i="8"/>
  <c r="AX82" i="8"/>
  <c r="AQ82" i="8"/>
  <c r="AG82" i="8"/>
  <c r="W82" i="8"/>
  <c r="M82" i="8"/>
  <c r="AQ86" i="8"/>
  <c r="AG86" i="8"/>
  <c r="W86" i="8"/>
  <c r="M86" i="8"/>
  <c r="O34" i="8"/>
  <c r="AV34" i="8"/>
  <c r="AI35" i="8"/>
  <c r="O36" i="8"/>
  <c r="AV36" i="8"/>
  <c r="AI37" i="8"/>
  <c r="O38" i="8"/>
  <c r="AV38" i="8"/>
  <c r="AI39" i="8"/>
  <c r="O40" i="8"/>
  <c r="AV40" i="8"/>
  <c r="AI41" i="8"/>
  <c r="O42" i="8"/>
  <c r="AV42" i="8"/>
  <c r="AI43" i="8"/>
  <c r="O44" i="8"/>
  <c r="AV44" i="8"/>
  <c r="AI45" i="8"/>
  <c r="AI46" i="8"/>
  <c r="AT48" i="8"/>
  <c r="AT51" i="8"/>
  <c r="AT53" i="8"/>
  <c r="AQ62" i="8"/>
  <c r="AV64" i="8"/>
  <c r="O64" i="8"/>
  <c r="AU104" i="8"/>
  <c r="F147" i="8"/>
  <c r="J147" i="8"/>
  <c r="Z147" i="8"/>
  <c r="AD147" i="8"/>
  <c r="AV25" i="8"/>
  <c r="AT26" i="8"/>
  <c r="AV27" i="8"/>
  <c r="AT28" i="8"/>
  <c r="AU28" i="8" s="1"/>
  <c r="AT33" i="8"/>
  <c r="AU33" i="8" s="1"/>
  <c r="O48" i="8"/>
  <c r="AI48" i="8"/>
  <c r="AV48" i="8"/>
  <c r="O49" i="8"/>
  <c r="AI49" i="8"/>
  <c r="AV49" i="8"/>
  <c r="O50" i="8"/>
  <c r="AI50" i="8"/>
  <c r="AV50" i="8"/>
  <c r="O51" i="8"/>
  <c r="AI51" i="8"/>
  <c r="AV51" i="8"/>
  <c r="O52" i="8"/>
  <c r="AI52" i="8"/>
  <c r="AV52" i="8"/>
  <c r="O53" i="8"/>
  <c r="AI53" i="8"/>
  <c r="AV53" i="8"/>
  <c r="O54" i="8"/>
  <c r="AI54" i="8"/>
  <c r="AV54" i="8"/>
  <c r="O55" i="8"/>
  <c r="AI55" i="8"/>
  <c r="AV55" i="8"/>
  <c r="AV56" i="8"/>
  <c r="O57" i="8"/>
  <c r="Y58" i="8"/>
  <c r="AV59" i="8"/>
  <c r="AV60" i="8"/>
  <c r="O61" i="8"/>
  <c r="Y62" i="8"/>
  <c r="AV63" i="8"/>
  <c r="AI65" i="8"/>
  <c r="AT65" i="8"/>
  <c r="AS67" i="8"/>
  <c r="O68" i="8"/>
  <c r="AV68" i="8"/>
  <c r="O69" i="8"/>
  <c r="AT71" i="8"/>
  <c r="Y71" i="8"/>
  <c r="AX77" i="8"/>
  <c r="AQ77" i="8"/>
  <c r="AG77" i="8"/>
  <c r="W77" i="8"/>
  <c r="M77" i="8"/>
  <c r="AQ90" i="8"/>
  <c r="AG90" i="8"/>
  <c r="W90" i="8"/>
  <c r="M90" i="8"/>
  <c r="AQ100" i="8"/>
  <c r="AG100" i="8"/>
  <c r="W100" i="8"/>
  <c r="M100" i="8"/>
  <c r="AQ108" i="8"/>
  <c r="AG108" i="8"/>
  <c r="W108" i="8"/>
  <c r="M108" i="8"/>
  <c r="Y117" i="8"/>
  <c r="AV117" i="8"/>
  <c r="M118" i="8"/>
  <c r="O118" i="8"/>
  <c r="O127" i="8"/>
  <c r="AV127" i="8"/>
  <c r="AT128" i="8"/>
  <c r="AV26" i="8"/>
  <c r="AT34" i="8"/>
  <c r="AT36" i="8"/>
  <c r="AT38" i="8"/>
  <c r="AT40" i="8"/>
  <c r="AT42" i="8"/>
  <c r="AQ94" i="8"/>
  <c r="AG94" i="8"/>
  <c r="W94" i="8"/>
  <c r="M94" i="8"/>
  <c r="AQ104" i="8"/>
  <c r="AG104" i="8"/>
  <c r="W104" i="8"/>
  <c r="M104" i="8"/>
  <c r="AI34" i="8"/>
  <c r="O35" i="8"/>
  <c r="AV35" i="8"/>
  <c r="AW35" i="8" s="1"/>
  <c r="AI36" i="8"/>
  <c r="O37" i="8"/>
  <c r="AV37" i="8"/>
  <c r="AI38" i="8"/>
  <c r="O39" i="8"/>
  <c r="AV39" i="8"/>
  <c r="AI40" i="8"/>
  <c r="O41" i="8"/>
  <c r="AV41" i="8"/>
  <c r="AI42" i="8"/>
  <c r="O43" i="8"/>
  <c r="AV43" i="8"/>
  <c r="AI44" i="8"/>
  <c r="O45" i="8"/>
  <c r="O46" i="8"/>
  <c r="AV46" i="8"/>
  <c r="AT49" i="8"/>
  <c r="AT50" i="8"/>
  <c r="AT52" i="8"/>
  <c r="AT54" i="8"/>
  <c r="AT55" i="8"/>
  <c r="AU55" i="8" s="1"/>
  <c r="AI59" i="8"/>
  <c r="AT59" i="8"/>
  <c r="AI63" i="8"/>
  <c r="AT63" i="8"/>
  <c r="O65" i="8"/>
  <c r="AT67" i="8"/>
  <c r="Y67" i="8"/>
  <c r="AQ72" i="8"/>
  <c r="AQ110" i="8"/>
  <c r="AG110" i="8"/>
  <c r="W110" i="8"/>
  <c r="M110" i="8"/>
  <c r="AU112" i="8"/>
  <c r="AX112" i="8"/>
  <c r="E113" i="8"/>
  <c r="AQ113" i="8" s="1"/>
  <c r="O123" i="8"/>
  <c r="AV123" i="8"/>
  <c r="AT124" i="8"/>
  <c r="AA147" i="8"/>
  <c r="AE147" i="8"/>
  <c r="Y34" i="8"/>
  <c r="AS34" i="8"/>
  <c r="Y35" i="8"/>
  <c r="AS35" i="8"/>
  <c r="Y36" i="8"/>
  <c r="AS36" i="8"/>
  <c r="Y37" i="8"/>
  <c r="AS37" i="8"/>
  <c r="Y38" i="8"/>
  <c r="AS38" i="8"/>
  <c r="Y39" i="8"/>
  <c r="AS39" i="8"/>
  <c r="Y40" i="8"/>
  <c r="AS40" i="8"/>
  <c r="Y41" i="8"/>
  <c r="AS41" i="8"/>
  <c r="Y42" i="8"/>
  <c r="AS42" i="8"/>
  <c r="Y43" i="8"/>
  <c r="AS43" i="8"/>
  <c r="Y44" i="8"/>
  <c r="AS44" i="8"/>
  <c r="Y45" i="8"/>
  <c r="AS45" i="8"/>
  <c r="Y46" i="8"/>
  <c r="AS46" i="8"/>
  <c r="L47" i="8"/>
  <c r="V47" i="8"/>
  <c r="Y47" i="8" s="1"/>
  <c r="AF47" i="8"/>
  <c r="AP47" i="8"/>
  <c r="E47" i="8"/>
  <c r="AQ56" i="8"/>
  <c r="AI57" i="8"/>
  <c r="AT57" i="8"/>
  <c r="AS58" i="8"/>
  <c r="AQ60" i="8"/>
  <c r="AI61" i="8"/>
  <c r="AT61" i="8"/>
  <c r="AS62" i="8"/>
  <c r="AQ64" i="8"/>
  <c r="AV66" i="8"/>
  <c r="W68" i="8"/>
  <c r="AI69" i="8"/>
  <c r="AT69" i="8"/>
  <c r="AS71" i="8"/>
  <c r="AV72" i="8"/>
  <c r="O72" i="8"/>
  <c r="AU77" i="8"/>
  <c r="AI111" i="8"/>
  <c r="AV111" i="8"/>
  <c r="AW111" i="8" s="1"/>
  <c r="AG56" i="8"/>
  <c r="M58" i="8"/>
  <c r="AT58" i="8"/>
  <c r="AU58" i="8" s="1"/>
  <c r="AG60" i="8"/>
  <c r="M62" i="8"/>
  <c r="AT62" i="8"/>
  <c r="AU62" i="8" s="1"/>
  <c r="AG64" i="8"/>
  <c r="W66" i="8"/>
  <c r="M68" i="8"/>
  <c r="AG72" i="8"/>
  <c r="AX76" i="8"/>
  <c r="AQ76" i="8"/>
  <c r="AG76" i="8"/>
  <c r="W76" i="8"/>
  <c r="M76" i="8"/>
  <c r="AQ80" i="8"/>
  <c r="AG80" i="8"/>
  <c r="W80" i="8"/>
  <c r="M80" i="8"/>
  <c r="AQ85" i="8"/>
  <c r="AG85" i="8"/>
  <c r="W85" i="8"/>
  <c r="M85" i="8"/>
  <c r="AQ89" i="8"/>
  <c r="AG89" i="8"/>
  <c r="W89" i="8"/>
  <c r="M89" i="8"/>
  <c r="AQ93" i="8"/>
  <c r="AG93" i="8"/>
  <c r="W93" i="8"/>
  <c r="M93" i="8"/>
  <c r="AX103" i="8"/>
  <c r="AQ103" i="8"/>
  <c r="AG103" i="8"/>
  <c r="W103" i="8"/>
  <c r="M103" i="8"/>
  <c r="AQ107" i="8"/>
  <c r="AG107" i="8"/>
  <c r="W107" i="8"/>
  <c r="M107" i="8"/>
  <c r="O119" i="8"/>
  <c r="AV119" i="8"/>
  <c r="AW119" i="8" s="1"/>
  <c r="O121" i="8"/>
  <c r="AV121" i="8"/>
  <c r="AT122" i="8"/>
  <c r="M56" i="8"/>
  <c r="AT56" i="8"/>
  <c r="AU56" i="8" s="1"/>
  <c r="AS57" i="8"/>
  <c r="AG58" i="8"/>
  <c r="Y59" i="8"/>
  <c r="M60" i="8"/>
  <c r="AT60" i="8"/>
  <c r="AU60" i="8" s="1"/>
  <c r="AS61" i="8"/>
  <c r="AG62" i="8"/>
  <c r="Y63" i="8"/>
  <c r="M64" i="8"/>
  <c r="AT64" i="8"/>
  <c r="AU64" i="8" s="1"/>
  <c r="Y65" i="8"/>
  <c r="AQ66" i="8"/>
  <c r="O67" i="8"/>
  <c r="AG68" i="8"/>
  <c r="AS69" i="8"/>
  <c r="W70" i="8"/>
  <c r="AI71" i="8"/>
  <c r="M72" i="8"/>
  <c r="Y73" i="8"/>
  <c r="AS111" i="8"/>
  <c r="AW112" i="8"/>
  <c r="AG112" i="8"/>
  <c r="AI112" i="8"/>
  <c r="W116" i="8"/>
  <c r="V113" i="8"/>
  <c r="Y116" i="8"/>
  <c r="AQ120" i="8"/>
  <c r="W120" i="8"/>
  <c r="Y120" i="8"/>
  <c r="O125" i="8"/>
  <c r="AV125" i="8"/>
  <c r="AT126" i="8"/>
  <c r="AV65" i="8"/>
  <c r="AT66" i="8"/>
  <c r="AU66" i="8" s="1"/>
  <c r="AV67" i="8"/>
  <c r="AT68" i="8"/>
  <c r="AU68" i="8" s="1"/>
  <c r="AV69" i="8"/>
  <c r="AT70" i="8"/>
  <c r="AU70" i="8" s="1"/>
  <c r="AV71" i="8"/>
  <c r="AT72" i="8"/>
  <c r="AU72" i="8" s="1"/>
  <c r="AX106" i="8"/>
  <c r="Y111" i="8"/>
  <c r="O115" i="8"/>
  <c r="AV115" i="8"/>
  <c r="AW115" i="8" s="1"/>
  <c r="N113" i="8"/>
  <c r="AQ116" i="8"/>
  <c r="O73" i="8"/>
  <c r="AX95" i="8"/>
  <c r="AX101" i="8"/>
  <c r="O111" i="8"/>
  <c r="M112" i="8"/>
  <c r="AF113" i="8"/>
  <c r="AQ131" i="8"/>
  <c r="AG131" i="8"/>
  <c r="M131" i="8"/>
  <c r="AQ137" i="8"/>
  <c r="AG137" i="8"/>
  <c r="W137" i="8"/>
  <c r="M137" i="8"/>
  <c r="AQ143" i="8"/>
  <c r="W143" i="8"/>
  <c r="AG143" i="8"/>
  <c r="M143" i="8"/>
  <c r="AX111" i="8"/>
  <c r="AQ112" i="8"/>
  <c r="AG116" i="8"/>
  <c r="W118" i="8"/>
  <c r="AS118" i="8"/>
  <c r="AX119" i="8"/>
  <c r="AT120" i="8"/>
  <c r="AU120" i="8" s="1"/>
  <c r="M120" i="8"/>
  <c r="AT123" i="8"/>
  <c r="O124" i="8"/>
  <c r="AI124" i="8"/>
  <c r="AV124" i="8"/>
  <c r="AT127" i="8"/>
  <c r="O128" i="8"/>
  <c r="AI128" i="8"/>
  <c r="AV128" i="8"/>
  <c r="AQ136" i="8"/>
  <c r="AG136" i="8"/>
  <c r="W136" i="8"/>
  <c r="M136" i="8"/>
  <c r="W112" i="8"/>
  <c r="X114" i="8"/>
  <c r="AX115" i="8"/>
  <c r="M116" i="8"/>
  <c r="AT116" i="8"/>
  <c r="AG120" i="8"/>
  <c r="AT121" i="8"/>
  <c r="O122" i="8"/>
  <c r="AI122" i="8"/>
  <c r="AV122" i="8"/>
  <c r="AW122" i="8" s="1"/>
  <c r="AT125" i="8"/>
  <c r="O126" i="8"/>
  <c r="AI126" i="8"/>
  <c r="AV126" i="8"/>
  <c r="AX134" i="8"/>
  <c r="AQ134" i="8"/>
  <c r="AG134" i="8"/>
  <c r="W134" i="8"/>
  <c r="M134" i="8"/>
  <c r="AX146" i="8"/>
  <c r="AQ146" i="8"/>
  <c r="AG146" i="8"/>
  <c r="W146" i="8"/>
  <c r="M146" i="8"/>
  <c r="AS120" i="8"/>
  <c r="L113" i="8"/>
  <c r="AI120" i="8"/>
  <c r="Y121" i="8"/>
  <c r="AS121" i="8"/>
  <c r="Y122" i="8"/>
  <c r="AS122" i="8"/>
  <c r="Y123" i="8"/>
  <c r="AS123" i="8"/>
  <c r="Y124" i="8"/>
  <c r="AS124" i="8"/>
  <c r="Y125" i="8"/>
  <c r="AS125" i="8"/>
  <c r="Y126" i="8"/>
  <c r="AS126" i="8"/>
  <c r="Y127" i="8"/>
  <c r="AS127" i="8"/>
  <c r="Y128" i="8"/>
  <c r="AS128" i="8"/>
  <c r="V47" i="7"/>
  <c r="W47" i="7" s="1"/>
  <c r="W48" i="7"/>
  <c r="AP47" i="7"/>
  <c r="AQ48" i="7"/>
  <c r="AG129" i="7"/>
  <c r="Q147" i="7"/>
  <c r="U147" i="7"/>
  <c r="Y25" i="7"/>
  <c r="AS25" i="7"/>
  <c r="Y26" i="7"/>
  <c r="AS26" i="7"/>
  <c r="Y27" i="7"/>
  <c r="AS27" i="7"/>
  <c r="Y28" i="7"/>
  <c r="AS28" i="7"/>
  <c r="Y33" i="7"/>
  <c r="AS33" i="7"/>
  <c r="Y34" i="7"/>
  <c r="AS34" i="7"/>
  <c r="Y35" i="7"/>
  <c r="AS35" i="7"/>
  <c r="Y36" i="7"/>
  <c r="AS36" i="7"/>
  <c r="Y37" i="7"/>
  <c r="AS37" i="7"/>
  <c r="Y38" i="7"/>
  <c r="AS38" i="7"/>
  <c r="Y39" i="7"/>
  <c r="AS39" i="7"/>
  <c r="Y40" i="7"/>
  <c r="AS40" i="7"/>
  <c r="Y41" i="7"/>
  <c r="AS41" i="7"/>
  <c r="Y42" i="7"/>
  <c r="AS42" i="7"/>
  <c r="Y43" i="7"/>
  <c r="AS43" i="7"/>
  <c r="Y44" i="7"/>
  <c r="AS44" i="7"/>
  <c r="Y45" i="7"/>
  <c r="AS45" i="7"/>
  <c r="Y46" i="7"/>
  <c r="AS46" i="7"/>
  <c r="L47" i="7"/>
  <c r="X47" i="7"/>
  <c r="Y48" i="7"/>
  <c r="AS48" i="7"/>
  <c r="AV49" i="7"/>
  <c r="O52" i="7"/>
  <c r="AI52" i="7"/>
  <c r="AT54" i="7"/>
  <c r="AV55" i="7"/>
  <c r="AT56" i="7"/>
  <c r="W57" i="7"/>
  <c r="Y57" i="7"/>
  <c r="AQ59" i="7"/>
  <c r="AS59" i="7"/>
  <c r="AT60" i="7"/>
  <c r="M60" i="7"/>
  <c r="AS73" i="7"/>
  <c r="AQ73" i="7"/>
  <c r="AS95" i="7"/>
  <c r="AU104" i="7"/>
  <c r="AT52" i="7"/>
  <c r="AT25" i="7"/>
  <c r="AT26" i="7"/>
  <c r="AT27" i="7"/>
  <c r="AT28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N47" i="7"/>
  <c r="AT48" i="7"/>
  <c r="AH47" i="7"/>
  <c r="AI49" i="7"/>
  <c r="Y50" i="7"/>
  <c r="AS50" i="7"/>
  <c r="AV51" i="7"/>
  <c r="O54" i="7"/>
  <c r="AI54" i="7"/>
  <c r="AV25" i="7"/>
  <c r="AV26" i="7"/>
  <c r="AV27" i="7"/>
  <c r="AV28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R47" i="7"/>
  <c r="AT50" i="7"/>
  <c r="AV53" i="7"/>
  <c r="AQ55" i="7"/>
  <c r="AS55" i="7"/>
  <c r="AV59" i="7"/>
  <c r="AG55" i="7"/>
  <c r="M57" i="7"/>
  <c r="AT57" i="7"/>
  <c r="AG59" i="7"/>
  <c r="AT61" i="7"/>
  <c r="AT62" i="7"/>
  <c r="AT63" i="7"/>
  <c r="AT64" i="7"/>
  <c r="AT65" i="7"/>
  <c r="AT66" i="7"/>
  <c r="AT67" i="7"/>
  <c r="AT68" i="7"/>
  <c r="AT69" i="7"/>
  <c r="AT70" i="7"/>
  <c r="AT71" i="7"/>
  <c r="Y73" i="7"/>
  <c r="AW93" i="7"/>
  <c r="AV48" i="7"/>
  <c r="AT49" i="7"/>
  <c r="AV50" i="7"/>
  <c r="AW50" i="7" s="1"/>
  <c r="AT51" i="7"/>
  <c r="AV52" i="7"/>
  <c r="AT53" i="7"/>
  <c r="AV54" i="7"/>
  <c r="O56" i="7"/>
  <c r="AV56" i="7"/>
  <c r="AQ57" i="7"/>
  <c r="AV57" i="7"/>
  <c r="AI58" i="7"/>
  <c r="AT58" i="7"/>
  <c r="AW58" i="7" s="1"/>
  <c r="W59" i="7"/>
  <c r="O60" i="7"/>
  <c r="AV60" i="7"/>
  <c r="AV61" i="7"/>
  <c r="AV62" i="7"/>
  <c r="AV63" i="7"/>
  <c r="AV64" i="7"/>
  <c r="AV65" i="7"/>
  <c r="AV66" i="7"/>
  <c r="AV67" i="7"/>
  <c r="AV68" i="7"/>
  <c r="AV69" i="7"/>
  <c r="AV70" i="7"/>
  <c r="O71" i="7"/>
  <c r="AV71" i="7"/>
  <c r="AT73" i="7"/>
  <c r="AU73" i="7" s="1"/>
  <c r="M73" i="7"/>
  <c r="AX76" i="7"/>
  <c r="AQ76" i="7"/>
  <c r="AG76" i="7"/>
  <c r="W76" i="7"/>
  <c r="M76" i="7"/>
  <c r="M55" i="7"/>
  <c r="AS56" i="7"/>
  <c r="AG57" i="7"/>
  <c r="Y58" i="7"/>
  <c r="M59" i="7"/>
  <c r="AT59" i="7"/>
  <c r="AU59" i="7" s="1"/>
  <c r="AI73" i="7"/>
  <c r="AU76" i="7"/>
  <c r="AX75" i="7"/>
  <c r="M77" i="7"/>
  <c r="W77" i="7"/>
  <c r="AG77" i="7"/>
  <c r="AX79" i="7"/>
  <c r="AQ82" i="7"/>
  <c r="AG82" i="7"/>
  <c r="W82" i="7"/>
  <c r="M82" i="7"/>
  <c r="AX82" i="7"/>
  <c r="AX88" i="7"/>
  <c r="AX92" i="7"/>
  <c r="AV95" i="7"/>
  <c r="AG95" i="7"/>
  <c r="AT95" i="7"/>
  <c r="AU95" i="7" s="1"/>
  <c r="AI95" i="7"/>
  <c r="W100" i="7"/>
  <c r="M103" i="7"/>
  <c r="O103" i="7"/>
  <c r="AU106" i="7"/>
  <c r="M133" i="7"/>
  <c r="L131" i="7"/>
  <c r="AT133" i="7"/>
  <c r="AT72" i="7"/>
  <c r="AU84" i="7"/>
  <c r="AV103" i="7"/>
  <c r="AQ132" i="7"/>
  <c r="AP131" i="7"/>
  <c r="AS131" i="7" s="1"/>
  <c r="AS132" i="7"/>
  <c r="O73" i="7"/>
  <c r="AQ85" i="7"/>
  <c r="AG85" i="7"/>
  <c r="W85" i="7"/>
  <c r="M85" i="7"/>
  <c r="AQ87" i="7"/>
  <c r="AG87" i="7"/>
  <c r="W87" i="7"/>
  <c r="M87" i="7"/>
  <c r="AQ89" i="7"/>
  <c r="AG89" i="7"/>
  <c r="W89" i="7"/>
  <c r="M89" i="7"/>
  <c r="AQ91" i="7"/>
  <c r="AG91" i="7"/>
  <c r="W91" i="7"/>
  <c r="M91" i="7"/>
  <c r="AQ93" i="7"/>
  <c r="AG93" i="7"/>
  <c r="W93" i="7"/>
  <c r="M93" i="7"/>
  <c r="M95" i="7"/>
  <c r="Y96" i="7"/>
  <c r="AQ96" i="7"/>
  <c r="AV101" i="7"/>
  <c r="AG101" i="7"/>
  <c r="AI101" i="7"/>
  <c r="W95" i="7"/>
  <c r="O96" i="7"/>
  <c r="AV96" i="7"/>
  <c r="AI100" i="7"/>
  <c r="W101" i="7"/>
  <c r="O102" i="7"/>
  <c r="AV102" i="7"/>
  <c r="AQ103" i="7"/>
  <c r="AI104" i="7"/>
  <c r="W105" i="7"/>
  <c r="W107" i="7"/>
  <c r="W109" i="7"/>
  <c r="W111" i="7"/>
  <c r="AP129" i="7"/>
  <c r="AU138" i="7"/>
  <c r="AS96" i="7"/>
  <c r="Y100" i="7"/>
  <c r="AT101" i="7"/>
  <c r="AU101" i="7" s="1"/>
  <c r="AS102" i="7"/>
  <c r="Y104" i="7"/>
  <c r="AQ115" i="7"/>
  <c r="AG115" i="7"/>
  <c r="W115" i="7"/>
  <c r="E113" i="7"/>
  <c r="AQ117" i="7"/>
  <c r="AG117" i="7"/>
  <c r="W117" i="7"/>
  <c r="M117" i="7"/>
  <c r="AX117" i="7"/>
  <c r="AQ119" i="7"/>
  <c r="AG119" i="7"/>
  <c r="W119" i="7"/>
  <c r="M119" i="7"/>
  <c r="AQ121" i="7"/>
  <c r="AG121" i="7"/>
  <c r="W121" i="7"/>
  <c r="M121" i="7"/>
  <c r="AQ123" i="7"/>
  <c r="AG123" i="7"/>
  <c r="W123" i="7"/>
  <c r="M123" i="7"/>
  <c r="AX123" i="7"/>
  <c r="AQ125" i="7"/>
  <c r="AG125" i="7"/>
  <c r="W125" i="7"/>
  <c r="M125" i="7"/>
  <c r="AQ127" i="7"/>
  <c r="AG127" i="7"/>
  <c r="W127" i="7"/>
  <c r="M127" i="7"/>
  <c r="AX127" i="7"/>
  <c r="L129" i="7"/>
  <c r="O132" i="7"/>
  <c r="N131" i="7"/>
  <c r="O131" i="7" s="1"/>
  <c r="AV132" i="7"/>
  <c r="W134" i="7"/>
  <c r="Y134" i="7"/>
  <c r="AQ95" i="7"/>
  <c r="AV100" i="7"/>
  <c r="AW100" i="7" s="1"/>
  <c r="W103" i="7"/>
  <c r="AV104" i="7"/>
  <c r="AX112" i="7"/>
  <c r="L113" i="7"/>
  <c r="M115" i="7"/>
  <c r="AU117" i="7"/>
  <c r="AU123" i="7"/>
  <c r="AU125" i="7"/>
  <c r="AW126" i="7"/>
  <c r="AU127" i="7"/>
  <c r="V129" i="7"/>
  <c r="V131" i="7"/>
  <c r="Y135" i="7"/>
  <c r="Y136" i="7"/>
  <c r="E143" i="7"/>
  <c r="W143" i="7" s="1"/>
  <c r="W145" i="7"/>
  <c r="AT105" i="7"/>
  <c r="AV106" i="7"/>
  <c r="AW106" i="7" s="1"/>
  <c r="AT107" i="7"/>
  <c r="AV108" i="7"/>
  <c r="AT109" i="7"/>
  <c r="AV110" i="7"/>
  <c r="AT111" i="7"/>
  <c r="AV112" i="7"/>
  <c r="AW112" i="7" s="1"/>
  <c r="AT115" i="7"/>
  <c r="AU115" i="7" s="1"/>
  <c r="AG132" i="7"/>
  <c r="Y133" i="7"/>
  <c r="M134" i="7"/>
  <c r="AT134" i="7"/>
  <c r="AU134" i="7" s="1"/>
  <c r="W135" i="7"/>
  <c r="AQ135" i="7"/>
  <c r="W137" i="7"/>
  <c r="M145" i="7"/>
  <c r="E131" i="7"/>
  <c r="AG131" i="7" s="1"/>
  <c r="W132" i="7"/>
  <c r="O133" i="7"/>
  <c r="AV133" i="7"/>
  <c r="AV134" i="7"/>
  <c r="AQ134" i="7"/>
  <c r="AS135" i="7"/>
  <c r="AS136" i="7"/>
  <c r="M135" i="7"/>
  <c r="M137" i="7"/>
  <c r="AT137" i="7"/>
  <c r="AX137" i="7" s="1"/>
  <c r="AQ145" i="7"/>
  <c r="AX146" i="7"/>
  <c r="AH131" i="7"/>
  <c r="AI131" i="7" s="1"/>
  <c r="M132" i="7"/>
  <c r="AT132" i="7"/>
  <c r="AX132" i="7" s="1"/>
  <c r="AS133" i="7"/>
  <c r="O134" i="7"/>
  <c r="AG134" i="7"/>
  <c r="AU136" i="7"/>
  <c r="AQ137" i="7"/>
  <c r="AG145" i="7"/>
  <c r="AV138" i="7"/>
  <c r="AW138" i="7" s="1"/>
  <c r="AV144" i="7"/>
  <c r="AT145" i="7"/>
  <c r="AU145" i="7" s="1"/>
  <c r="AV146" i="7"/>
  <c r="AW146" i="7" s="1"/>
  <c r="AG137" i="7"/>
  <c r="Y144" i="7"/>
  <c r="AS144" i="7"/>
  <c r="I147" i="6"/>
  <c r="E113" i="6"/>
  <c r="AQ113" i="6" s="1"/>
  <c r="F113" i="5"/>
  <c r="K128" i="9"/>
  <c r="AO47" i="5"/>
  <c r="M26" i="3"/>
  <c r="W26" i="3"/>
  <c r="AG26" i="3"/>
  <c r="AQ26" i="3"/>
  <c r="M33" i="3"/>
  <c r="W33" i="3"/>
  <c r="AG33" i="3"/>
  <c r="AQ33" i="3"/>
  <c r="M35" i="3"/>
  <c r="W35" i="3"/>
  <c r="AG35" i="3"/>
  <c r="AQ35" i="3"/>
  <c r="M37" i="3"/>
  <c r="W37" i="3"/>
  <c r="AG37" i="3"/>
  <c r="AQ37" i="3"/>
  <c r="M39" i="3"/>
  <c r="W39" i="3"/>
  <c r="AG39" i="3"/>
  <c r="AQ39" i="3"/>
  <c r="M41" i="3"/>
  <c r="W41" i="3"/>
  <c r="AG41" i="3"/>
  <c r="AQ41" i="3"/>
  <c r="M43" i="3"/>
  <c r="W43" i="3"/>
  <c r="AG43" i="3"/>
  <c r="AQ43" i="3"/>
  <c r="AU48" i="3"/>
  <c r="M84" i="3"/>
  <c r="W84" i="3"/>
  <c r="AG84" i="3"/>
  <c r="M86" i="3"/>
  <c r="W86" i="3"/>
  <c r="AG86" i="3"/>
  <c r="AQ86" i="3"/>
  <c r="M88" i="3"/>
  <c r="W88" i="3"/>
  <c r="AG88" i="3"/>
  <c r="AQ88" i="3"/>
  <c r="W90" i="3"/>
  <c r="AG90" i="3"/>
  <c r="AQ90" i="3"/>
  <c r="AG128" i="3"/>
  <c r="AT128" i="3"/>
  <c r="AU128" i="3" s="1"/>
  <c r="AX27" i="3"/>
  <c r="AW48" i="3"/>
  <c r="AW50" i="3"/>
  <c r="AW52" i="3"/>
  <c r="AW64" i="3"/>
  <c r="AW66" i="3"/>
  <c r="AW68" i="3"/>
  <c r="AW74" i="3"/>
  <c r="AW80" i="3"/>
  <c r="M116" i="3"/>
  <c r="W116" i="3"/>
  <c r="AG116" i="3"/>
  <c r="M137" i="3"/>
  <c r="W137" i="3"/>
  <c r="AG137" i="3"/>
  <c r="M122" i="3"/>
  <c r="W122" i="3"/>
  <c r="AG122" i="3"/>
  <c r="AI128" i="3"/>
  <c r="AX25" i="3"/>
  <c r="M27" i="3"/>
  <c r="W27" i="3"/>
  <c r="AG27" i="3"/>
  <c r="AQ27" i="3"/>
  <c r="AU33" i="3"/>
  <c r="AU35" i="3"/>
  <c r="AU37" i="3"/>
  <c r="AU39" i="3"/>
  <c r="AU41" i="3"/>
  <c r="AU43" i="3"/>
  <c r="AW44" i="3"/>
  <c r="AW46" i="3"/>
  <c r="M49" i="3"/>
  <c r="W49" i="3"/>
  <c r="AG49" i="3"/>
  <c r="AQ49" i="3"/>
  <c r="M51" i="3"/>
  <c r="W51" i="3"/>
  <c r="AG51" i="3"/>
  <c r="AQ51" i="3"/>
  <c r="M53" i="3"/>
  <c r="W53" i="3"/>
  <c r="AG53" i="3"/>
  <c r="AQ53" i="3"/>
  <c r="M55" i="3"/>
  <c r="W55" i="3"/>
  <c r="AG55" i="3"/>
  <c r="AQ55" i="3"/>
  <c r="M57" i="3"/>
  <c r="W57" i="3"/>
  <c r="AG57" i="3"/>
  <c r="AQ57" i="3"/>
  <c r="M59" i="3"/>
  <c r="W59" i="3"/>
  <c r="AG59" i="3"/>
  <c r="AQ59" i="3"/>
  <c r="M61" i="3"/>
  <c r="W61" i="3"/>
  <c r="AG61" i="3"/>
  <c r="AQ61" i="3"/>
  <c r="M63" i="3"/>
  <c r="W63" i="3"/>
  <c r="AG63" i="3"/>
  <c r="AQ63" i="3"/>
  <c r="M65" i="3"/>
  <c r="W65" i="3"/>
  <c r="AG65" i="3"/>
  <c r="AQ65" i="3"/>
  <c r="M67" i="3"/>
  <c r="W67" i="3"/>
  <c r="AG67" i="3"/>
  <c r="AQ67" i="3"/>
  <c r="M69" i="3"/>
  <c r="W69" i="3"/>
  <c r="AG69" i="3"/>
  <c r="AQ69" i="3"/>
  <c r="M71" i="3"/>
  <c r="W71" i="3"/>
  <c r="AG71" i="3"/>
  <c r="AQ71" i="3"/>
  <c r="M73" i="3"/>
  <c r="W73" i="3"/>
  <c r="AG73" i="3"/>
  <c r="AQ73" i="3"/>
  <c r="M75" i="3"/>
  <c r="W75" i="3"/>
  <c r="AG75" i="3"/>
  <c r="AQ75" i="3"/>
  <c r="M77" i="3"/>
  <c r="W77" i="3"/>
  <c r="AG77" i="3"/>
  <c r="AQ77" i="3"/>
  <c r="M79" i="3"/>
  <c r="W79" i="3"/>
  <c r="AG79" i="3"/>
  <c r="AQ79" i="3"/>
  <c r="M82" i="3"/>
  <c r="W82" i="3"/>
  <c r="AG82" i="3"/>
  <c r="AQ82" i="3"/>
  <c r="AU88" i="3"/>
  <c r="AU92" i="3"/>
  <c r="AU94" i="3"/>
  <c r="AU96" i="3"/>
  <c r="AU100" i="3"/>
  <c r="AU102" i="3"/>
  <c r="AU104" i="3"/>
  <c r="AU106" i="3"/>
  <c r="AU108" i="3"/>
  <c r="AW115" i="3"/>
  <c r="AX116" i="3"/>
  <c r="E113" i="3"/>
  <c r="W113" i="3" s="1"/>
  <c r="AG136" i="3"/>
  <c r="AQ136" i="3"/>
  <c r="L143" i="3"/>
  <c r="O145" i="3"/>
  <c r="M145" i="3"/>
  <c r="AF143" i="3"/>
  <c r="AI145" i="3"/>
  <c r="AG145" i="3"/>
  <c r="AT145" i="3"/>
  <c r="AU145" i="3" s="1"/>
  <c r="M34" i="3"/>
  <c r="W34" i="3"/>
  <c r="AG34" i="3"/>
  <c r="M38" i="3"/>
  <c r="W38" i="3"/>
  <c r="AG38" i="3"/>
  <c r="AX40" i="3"/>
  <c r="M42" i="3"/>
  <c r="W42" i="3"/>
  <c r="AG42" i="3"/>
  <c r="AX44" i="3"/>
  <c r="M46" i="3"/>
  <c r="W46" i="3"/>
  <c r="AG46" i="3"/>
  <c r="M48" i="3"/>
  <c r="W48" i="3"/>
  <c r="AG48" i="3"/>
  <c r="AX50" i="3"/>
  <c r="M52" i="3"/>
  <c r="W52" i="3"/>
  <c r="AG52" i="3"/>
  <c r="AX54" i="3"/>
  <c r="M56" i="3"/>
  <c r="W56" i="3"/>
  <c r="AG56" i="3"/>
  <c r="AX58" i="3"/>
  <c r="M60" i="3"/>
  <c r="W60" i="3"/>
  <c r="AG60" i="3"/>
  <c r="AX62" i="3"/>
  <c r="M64" i="3"/>
  <c r="W64" i="3"/>
  <c r="AG64" i="3"/>
  <c r="AX66" i="3"/>
  <c r="M68" i="3"/>
  <c r="W68" i="3"/>
  <c r="AG68" i="3"/>
  <c r="M72" i="3"/>
  <c r="W72" i="3"/>
  <c r="AG72" i="3"/>
  <c r="AX74" i="3"/>
  <c r="M76" i="3"/>
  <c r="W76" i="3"/>
  <c r="AG76" i="3"/>
  <c r="AX78" i="3"/>
  <c r="M80" i="3"/>
  <c r="W80" i="3"/>
  <c r="AG80" i="3"/>
  <c r="AX85" i="3"/>
  <c r="M87" i="3"/>
  <c r="W87" i="3"/>
  <c r="AG87" i="3"/>
  <c r="AX89" i="3"/>
  <c r="M91" i="3"/>
  <c r="W91" i="3"/>
  <c r="AG91" i="3"/>
  <c r="AX93" i="3"/>
  <c r="M95" i="3"/>
  <c r="W95" i="3"/>
  <c r="AG95" i="3"/>
  <c r="M101" i="3"/>
  <c r="W101" i="3"/>
  <c r="AG101" i="3"/>
  <c r="M105" i="3"/>
  <c r="W105" i="3"/>
  <c r="AG105" i="3"/>
  <c r="AX107" i="3"/>
  <c r="M109" i="3"/>
  <c r="W109" i="3"/>
  <c r="AG109" i="3"/>
  <c r="AX111" i="3"/>
  <c r="L113" i="3"/>
  <c r="AF113" i="3"/>
  <c r="M115" i="3"/>
  <c r="W115" i="3"/>
  <c r="AG115" i="3"/>
  <c r="AG124" i="3"/>
  <c r="AT124" i="3"/>
  <c r="AV126" i="3"/>
  <c r="W129" i="3"/>
  <c r="AW134" i="3"/>
  <c r="X143" i="3"/>
  <c r="Y144" i="3"/>
  <c r="AR143" i="3"/>
  <c r="AS144" i="3"/>
  <c r="AW145" i="3"/>
  <c r="AX146" i="3"/>
  <c r="E143" i="3"/>
  <c r="Y145" i="3"/>
  <c r="W145" i="3"/>
  <c r="V143" i="3"/>
  <c r="AS145" i="3"/>
  <c r="AQ145" i="3"/>
  <c r="AX34" i="3"/>
  <c r="M36" i="3"/>
  <c r="W36" i="3"/>
  <c r="AG36" i="3"/>
  <c r="AQ36" i="3"/>
  <c r="AX38" i="3"/>
  <c r="M40" i="3"/>
  <c r="W40" i="3"/>
  <c r="AG40" i="3"/>
  <c r="AQ40" i="3"/>
  <c r="W44" i="3"/>
  <c r="AG44" i="3"/>
  <c r="AQ44" i="3"/>
  <c r="AX46" i="3"/>
  <c r="AX48" i="3"/>
  <c r="M50" i="3"/>
  <c r="W50" i="3"/>
  <c r="AG50" i="3"/>
  <c r="AQ50" i="3"/>
  <c r="AX52" i="3"/>
  <c r="M54" i="3"/>
  <c r="W54" i="3"/>
  <c r="AG54" i="3"/>
  <c r="AQ54" i="3"/>
  <c r="AX56" i="3"/>
  <c r="M58" i="3"/>
  <c r="W58" i="3"/>
  <c r="AG58" i="3"/>
  <c r="AQ58" i="3"/>
  <c r="AX60" i="3"/>
  <c r="M62" i="3"/>
  <c r="W62" i="3"/>
  <c r="AG62" i="3"/>
  <c r="AQ62" i="3"/>
  <c r="AX64" i="3"/>
  <c r="M66" i="3"/>
  <c r="W66" i="3"/>
  <c r="AG66" i="3"/>
  <c r="AQ66" i="3"/>
  <c r="AX68" i="3"/>
  <c r="M70" i="3"/>
  <c r="W70" i="3"/>
  <c r="AG70" i="3"/>
  <c r="AQ70" i="3"/>
  <c r="AX72" i="3"/>
  <c r="M74" i="3"/>
  <c r="W74" i="3"/>
  <c r="AG74" i="3"/>
  <c r="AQ74" i="3"/>
  <c r="AX76" i="3"/>
  <c r="M78" i="3"/>
  <c r="W78" i="3"/>
  <c r="AG78" i="3"/>
  <c r="AQ78" i="3"/>
  <c r="M85" i="3"/>
  <c r="W85" i="3"/>
  <c r="AG85" i="3"/>
  <c r="AQ85" i="3"/>
  <c r="AX87" i="3"/>
  <c r="M89" i="3"/>
  <c r="W89" i="3"/>
  <c r="AG89" i="3"/>
  <c r="AQ89" i="3"/>
  <c r="AX91" i="3"/>
  <c r="M93" i="3"/>
  <c r="W93" i="3"/>
  <c r="AG93" i="3"/>
  <c r="AQ93" i="3"/>
  <c r="M103" i="3"/>
  <c r="W103" i="3"/>
  <c r="AG103" i="3"/>
  <c r="AQ103" i="3"/>
  <c r="AX105" i="3"/>
  <c r="M107" i="3"/>
  <c r="W107" i="3"/>
  <c r="AG107" i="3"/>
  <c r="AQ107" i="3"/>
  <c r="AX109" i="3"/>
  <c r="M111" i="3"/>
  <c r="W111" i="3"/>
  <c r="AG111" i="3"/>
  <c r="AQ111" i="3"/>
  <c r="AP113" i="3"/>
  <c r="AX115" i="3"/>
  <c r="AU116" i="3"/>
  <c r="AU120" i="3"/>
  <c r="O131" i="3"/>
  <c r="AX134" i="3"/>
  <c r="O143" i="3"/>
  <c r="AP143" i="3"/>
  <c r="O144" i="3"/>
  <c r="AV144" i="3"/>
  <c r="AI144" i="3"/>
  <c r="AH143" i="3"/>
  <c r="M146" i="3"/>
  <c r="W146" i="3"/>
  <c r="AG146" i="3"/>
  <c r="AQ146" i="3"/>
  <c r="M117" i="3"/>
  <c r="W117" i="3"/>
  <c r="AG117" i="3"/>
  <c r="AX119" i="3"/>
  <c r="M121" i="3"/>
  <c r="W121" i="3"/>
  <c r="AG121" i="3"/>
  <c r="AV122" i="3"/>
  <c r="AW122" i="3" s="1"/>
  <c r="AU122" i="3"/>
  <c r="AS123" i="3"/>
  <c r="O126" i="3"/>
  <c r="AT126" i="3"/>
  <c r="AU126" i="3" s="1"/>
  <c r="AS127" i="3"/>
  <c r="V131" i="3"/>
  <c r="Y131" i="3" s="1"/>
  <c r="W132" i="3"/>
  <c r="Y132" i="3"/>
  <c r="AP131" i="3"/>
  <c r="AS131" i="3" s="1"/>
  <c r="AQ132" i="3"/>
  <c r="AS132" i="3"/>
  <c r="E131" i="3"/>
  <c r="M131" i="3" s="1"/>
  <c r="M134" i="3"/>
  <c r="W134" i="3"/>
  <c r="AG134" i="3"/>
  <c r="AQ134" i="3"/>
  <c r="O138" i="3"/>
  <c r="AV138" i="3"/>
  <c r="AW138" i="3" s="1"/>
  <c r="N135" i="3"/>
  <c r="O135" i="3" s="1"/>
  <c r="AI138" i="3"/>
  <c r="AH135" i="3"/>
  <c r="AI135" i="3" s="1"/>
  <c r="AX145" i="3"/>
  <c r="AU146" i="3"/>
  <c r="AX117" i="3"/>
  <c r="AX121" i="3"/>
  <c r="AS125" i="3"/>
  <c r="O129" i="3"/>
  <c r="Y129" i="3" s="1"/>
  <c r="AI129" i="3" s="1"/>
  <c r="AS129" i="3" s="1"/>
  <c r="M129" i="3"/>
  <c r="M132" i="3"/>
  <c r="O132" i="3"/>
  <c r="AG132" i="3"/>
  <c r="AI132" i="3"/>
  <c r="AT132" i="3"/>
  <c r="AW136" i="3"/>
  <c r="AT143" i="3"/>
  <c r="AU144" i="3"/>
  <c r="AV123" i="3"/>
  <c r="AW123" i="3" s="1"/>
  <c r="W126" i="3"/>
  <c r="AV127" i="3"/>
  <c r="AQ129" i="3"/>
  <c r="X135" i="3"/>
  <c r="Y135" i="3" s="1"/>
  <c r="AR135" i="3"/>
  <c r="AS135" i="3" s="1"/>
  <c r="M138" i="3"/>
  <c r="W138" i="3"/>
  <c r="AG138" i="3"/>
  <c r="M144" i="3"/>
  <c r="W144" i="3"/>
  <c r="AG144" i="3"/>
  <c r="AQ122" i="3"/>
  <c r="AI123" i="3"/>
  <c r="W124" i="3"/>
  <c r="O125" i="3"/>
  <c r="AV125" i="3"/>
  <c r="AW125" i="3" s="1"/>
  <c r="AQ126" i="3"/>
  <c r="AI127" i="3"/>
  <c r="W128" i="3"/>
  <c r="AT137" i="3"/>
  <c r="AW137" i="3" s="1"/>
  <c r="AX138" i="3"/>
  <c r="AX144" i="3"/>
  <c r="W93" i="4"/>
  <c r="M96" i="4"/>
  <c r="O96" i="4"/>
  <c r="M111" i="4"/>
  <c r="AT111" i="4"/>
  <c r="AA147" i="4"/>
  <c r="AE147" i="4"/>
  <c r="AU25" i="4"/>
  <c r="M26" i="4"/>
  <c r="W26" i="4"/>
  <c r="AG26" i="4"/>
  <c r="M33" i="4"/>
  <c r="W33" i="4"/>
  <c r="AG33" i="4"/>
  <c r="M37" i="4"/>
  <c r="W37" i="4"/>
  <c r="AG37" i="4"/>
  <c r="AX39" i="4"/>
  <c r="M41" i="4"/>
  <c r="W41" i="4"/>
  <c r="AG41" i="4"/>
  <c r="M45" i="4"/>
  <c r="W45" i="4"/>
  <c r="AG45" i="4"/>
  <c r="AX49" i="4"/>
  <c r="M51" i="4"/>
  <c r="W51" i="4"/>
  <c r="AG51" i="4"/>
  <c r="M55" i="4"/>
  <c r="W55" i="4"/>
  <c r="AG55" i="4"/>
  <c r="AX57" i="4"/>
  <c r="M59" i="4"/>
  <c r="W59" i="4"/>
  <c r="AG59" i="4"/>
  <c r="M63" i="4"/>
  <c r="W63" i="4"/>
  <c r="AG63" i="4"/>
  <c r="M67" i="4"/>
  <c r="W67" i="4"/>
  <c r="AG67" i="4"/>
  <c r="M71" i="4"/>
  <c r="W71" i="4"/>
  <c r="AG71" i="4"/>
  <c r="M75" i="4"/>
  <c r="W75" i="4"/>
  <c r="AG75" i="4"/>
  <c r="M79" i="4"/>
  <c r="W79" i="4"/>
  <c r="AG79" i="4"/>
  <c r="M86" i="4"/>
  <c r="W86" i="4"/>
  <c r="AG86" i="4"/>
  <c r="AQ88" i="4"/>
  <c r="AG88" i="4"/>
  <c r="AT93" i="4"/>
  <c r="AV96" i="4"/>
  <c r="AT96" i="4"/>
  <c r="AU96" i="4" s="1"/>
  <c r="AI101" i="4"/>
  <c r="AX101" i="4"/>
  <c r="AU101" i="4"/>
  <c r="AQ106" i="4"/>
  <c r="AS106" i="4"/>
  <c r="M25" i="4"/>
  <c r="W25" i="4"/>
  <c r="AG25" i="4"/>
  <c r="AQ25" i="4"/>
  <c r="M36" i="4"/>
  <c r="W36" i="4"/>
  <c r="AG36" i="4"/>
  <c r="AQ36" i="4"/>
  <c r="M40" i="4"/>
  <c r="W40" i="4"/>
  <c r="AG40" i="4"/>
  <c r="AQ40" i="4"/>
  <c r="M44" i="4"/>
  <c r="W44" i="4"/>
  <c r="AG44" i="4"/>
  <c r="AQ44" i="4"/>
  <c r="M50" i="4"/>
  <c r="W50" i="4"/>
  <c r="AG50" i="4"/>
  <c r="AQ50" i="4"/>
  <c r="M54" i="4"/>
  <c r="W54" i="4"/>
  <c r="AG54" i="4"/>
  <c r="AQ54" i="4"/>
  <c r="M58" i="4"/>
  <c r="W58" i="4"/>
  <c r="AG58" i="4"/>
  <c r="AQ58" i="4"/>
  <c r="M62" i="4"/>
  <c r="W62" i="4"/>
  <c r="AG62" i="4"/>
  <c r="AQ62" i="4"/>
  <c r="M66" i="4"/>
  <c r="W66" i="4"/>
  <c r="AG66" i="4"/>
  <c r="AQ66" i="4"/>
  <c r="M70" i="4"/>
  <c r="W70" i="4"/>
  <c r="AG70" i="4"/>
  <c r="AQ70" i="4"/>
  <c r="M74" i="4"/>
  <c r="W74" i="4"/>
  <c r="AG74" i="4"/>
  <c r="AQ74" i="4"/>
  <c r="M78" i="4"/>
  <c r="W78" i="4"/>
  <c r="AG78" i="4"/>
  <c r="AQ78" i="4"/>
  <c r="M85" i="4"/>
  <c r="W85" i="4"/>
  <c r="AG85" i="4"/>
  <c r="AQ85" i="4"/>
  <c r="AG94" i="4"/>
  <c r="AI94" i="4"/>
  <c r="AQ102" i="4"/>
  <c r="AS102" i="4"/>
  <c r="M106" i="4"/>
  <c r="AT106" i="4"/>
  <c r="O107" i="4"/>
  <c r="AV107" i="4"/>
  <c r="AT107" i="4"/>
  <c r="AG107" i="4"/>
  <c r="O110" i="4"/>
  <c r="AV110" i="4"/>
  <c r="AC147" i="4"/>
  <c r="M28" i="4"/>
  <c r="W28" i="4"/>
  <c r="AG28" i="4"/>
  <c r="AQ28" i="4"/>
  <c r="M35" i="4"/>
  <c r="W35" i="4"/>
  <c r="AG35" i="4"/>
  <c r="AQ35" i="4"/>
  <c r="M39" i="4"/>
  <c r="W39" i="4"/>
  <c r="AG39" i="4"/>
  <c r="AQ39" i="4"/>
  <c r="M43" i="4"/>
  <c r="W43" i="4"/>
  <c r="AG43" i="4"/>
  <c r="AQ43" i="4"/>
  <c r="E47" i="4"/>
  <c r="AX59" i="4"/>
  <c r="AX67" i="4"/>
  <c r="AX86" i="4"/>
  <c r="AQ90" i="4"/>
  <c r="AG90" i="4"/>
  <c r="W90" i="4"/>
  <c r="M90" i="4"/>
  <c r="AG92" i="4"/>
  <c r="W92" i="4"/>
  <c r="M92" i="4"/>
  <c r="M102" i="4"/>
  <c r="AT102" i="4"/>
  <c r="AU102" i="4" s="1"/>
  <c r="O103" i="4"/>
  <c r="AV103" i="4"/>
  <c r="AT103" i="4"/>
  <c r="AG103" i="4"/>
  <c r="AQ113" i="4"/>
  <c r="AQ117" i="4"/>
  <c r="AG117" i="4"/>
  <c r="W117" i="4"/>
  <c r="M117" i="4"/>
  <c r="AX117" i="4"/>
  <c r="AW119" i="4"/>
  <c r="AQ123" i="4"/>
  <c r="AG123" i="4"/>
  <c r="W123" i="4"/>
  <c r="M123" i="4"/>
  <c r="AL147" i="4"/>
  <c r="L47" i="4"/>
  <c r="AQ92" i="4"/>
  <c r="AI93" i="4"/>
  <c r="W94" i="4"/>
  <c r="O95" i="4"/>
  <c r="AV95" i="4"/>
  <c r="AQ96" i="4"/>
  <c r="W100" i="4"/>
  <c r="AI100" i="4"/>
  <c r="O102" i="4"/>
  <c r="W104" i="4"/>
  <c r="AI104" i="4"/>
  <c r="O106" i="4"/>
  <c r="W108" i="4"/>
  <c r="AI108" i="4"/>
  <c r="W112" i="4"/>
  <c r="Y112" i="4"/>
  <c r="AU117" i="4"/>
  <c r="M138" i="4"/>
  <c r="O138" i="4"/>
  <c r="AT138" i="4"/>
  <c r="AW138" i="4" s="1"/>
  <c r="AI103" i="4"/>
  <c r="AV105" i="4"/>
  <c r="AW105" i="4" s="1"/>
  <c r="AI107" i="4"/>
  <c r="N114" i="4"/>
  <c r="L113" i="4"/>
  <c r="M113" i="4" s="1"/>
  <c r="AQ115" i="4"/>
  <c r="AG115" i="4"/>
  <c r="W115" i="4"/>
  <c r="M115" i="4"/>
  <c r="AX115" i="4"/>
  <c r="AQ125" i="4"/>
  <c r="AG125" i="4"/>
  <c r="W125" i="4"/>
  <c r="M125" i="4"/>
  <c r="AX125" i="4"/>
  <c r="Y93" i="4"/>
  <c r="AT94" i="4"/>
  <c r="AU94" i="4" s="1"/>
  <c r="AS95" i="4"/>
  <c r="AT100" i="4"/>
  <c r="AU100" i="4" s="1"/>
  <c r="M100" i="4"/>
  <c r="AV101" i="4"/>
  <c r="AW101" i="4" s="1"/>
  <c r="AV93" i="4"/>
  <c r="W96" i="4"/>
  <c r="Y100" i="4"/>
  <c r="O101" i="4"/>
  <c r="Y104" i="4"/>
  <c r="O105" i="4"/>
  <c r="Y108" i="4"/>
  <c r="O109" i="4"/>
  <c r="AQ110" i="4"/>
  <c r="AS110" i="4"/>
  <c r="AV112" i="4"/>
  <c r="AG112" i="4"/>
  <c r="AU125" i="4"/>
  <c r="AG130" i="4"/>
  <c r="AF129" i="4"/>
  <c r="M132" i="4"/>
  <c r="L131" i="4"/>
  <c r="AT132" i="4"/>
  <c r="AS101" i="4"/>
  <c r="AG102" i="4"/>
  <c r="Y103" i="4"/>
  <c r="M104" i="4"/>
  <c r="AT104" i="4"/>
  <c r="AU104" i="4" s="1"/>
  <c r="AS105" i="4"/>
  <c r="AG106" i="4"/>
  <c r="Y107" i="4"/>
  <c r="M108" i="4"/>
  <c r="AT108" i="4"/>
  <c r="AU108" i="4" s="1"/>
  <c r="AS109" i="4"/>
  <c r="AG110" i="4"/>
  <c r="Y111" i="4"/>
  <c r="M112" i="4"/>
  <c r="AT112" i="4"/>
  <c r="AU112" i="4" s="1"/>
  <c r="AQ121" i="4"/>
  <c r="AG121" i="4"/>
  <c r="W121" i="4"/>
  <c r="M121" i="4"/>
  <c r="AX121" i="4"/>
  <c r="AQ127" i="4"/>
  <c r="AG127" i="4"/>
  <c r="W127" i="4"/>
  <c r="M127" i="4"/>
  <c r="AX127" i="4"/>
  <c r="AI132" i="4"/>
  <c r="AH131" i="4"/>
  <c r="W133" i="4"/>
  <c r="Y133" i="4"/>
  <c r="V131" i="4"/>
  <c r="W136" i="4"/>
  <c r="Y136" i="4"/>
  <c r="AS137" i="4"/>
  <c r="AR135" i="4"/>
  <c r="AI109" i="4"/>
  <c r="W110" i="4"/>
  <c r="O111" i="4"/>
  <c r="AV111" i="4"/>
  <c r="AQ112" i="4"/>
  <c r="AQ119" i="4"/>
  <c r="AG119" i="4"/>
  <c r="W119" i="4"/>
  <c r="M119" i="4"/>
  <c r="AX119" i="4"/>
  <c r="N130" i="4"/>
  <c r="O130" i="4" s="1"/>
  <c r="X130" i="4" s="1"/>
  <c r="Y130" i="4" s="1"/>
  <c r="AH130" i="4" s="1"/>
  <c r="AI130" i="4" s="1"/>
  <c r="AR130" i="4" s="1"/>
  <c r="AS130" i="4" s="1"/>
  <c r="L129" i="4"/>
  <c r="M130" i="4"/>
  <c r="AU127" i="4"/>
  <c r="W130" i="4"/>
  <c r="V129" i="4"/>
  <c r="AP129" i="4"/>
  <c r="AQ130" i="4"/>
  <c r="O134" i="4"/>
  <c r="AV134" i="4"/>
  <c r="AW134" i="4" s="1"/>
  <c r="AU145" i="4"/>
  <c r="AX145" i="4"/>
  <c r="AH143" i="4"/>
  <c r="AI143" i="4" s="1"/>
  <c r="AI145" i="4"/>
  <c r="AV145" i="4"/>
  <c r="Y146" i="4"/>
  <c r="W146" i="4"/>
  <c r="AS146" i="4"/>
  <c r="AQ146" i="4"/>
  <c r="AF113" i="4"/>
  <c r="M133" i="4"/>
  <c r="AT133" i="4"/>
  <c r="AU133" i="4" s="1"/>
  <c r="X135" i="4"/>
  <c r="M136" i="4"/>
  <c r="AT136" i="4"/>
  <c r="AH135" i="4"/>
  <c r="AI135" i="4" s="1"/>
  <c r="AI137" i="4"/>
  <c r="AU137" i="4"/>
  <c r="M143" i="4"/>
  <c r="O144" i="4"/>
  <c r="M144" i="4"/>
  <c r="AI144" i="4"/>
  <c r="AG144" i="4"/>
  <c r="AT144" i="4"/>
  <c r="O132" i="4"/>
  <c r="AV132" i="4"/>
  <c r="AQ133" i="4"/>
  <c r="AV133" i="4"/>
  <c r="AQ136" i="4"/>
  <c r="AV137" i="4"/>
  <c r="AW137" i="4" s="1"/>
  <c r="N143" i="4"/>
  <c r="O143" i="4" s="1"/>
  <c r="O145" i="4"/>
  <c r="O146" i="4"/>
  <c r="M146" i="4"/>
  <c r="AI146" i="4"/>
  <c r="AG146" i="4"/>
  <c r="AT146" i="4"/>
  <c r="N131" i="4"/>
  <c r="O131" i="4" s="1"/>
  <c r="AF131" i="4"/>
  <c r="AS132" i="4"/>
  <c r="AG133" i="4"/>
  <c r="O136" i="4"/>
  <c r="AG136" i="4"/>
  <c r="N135" i="4"/>
  <c r="O137" i="4"/>
  <c r="W138" i="4"/>
  <c r="AS138" i="4"/>
  <c r="AG143" i="4"/>
  <c r="Y144" i="4"/>
  <c r="V143" i="4"/>
  <c r="W143" i="4" s="1"/>
  <c r="W144" i="4"/>
  <c r="AS144" i="4"/>
  <c r="AP143" i="4"/>
  <c r="AQ143" i="4" s="1"/>
  <c r="AQ144" i="4"/>
  <c r="M86" i="1"/>
  <c r="AG126" i="1"/>
  <c r="AU126" i="1"/>
  <c r="W126" i="1"/>
  <c r="AQ126" i="1"/>
  <c r="D147" i="1"/>
  <c r="W115" i="1"/>
  <c r="AG115" i="1"/>
  <c r="AQ115" i="1"/>
  <c r="AG136" i="1"/>
  <c r="AQ136" i="1"/>
  <c r="W144" i="1"/>
  <c r="M145" i="1"/>
  <c r="W146" i="1"/>
  <c r="AG144" i="1"/>
  <c r="AG146" i="1"/>
  <c r="AU141" i="1"/>
  <c r="M138" i="1"/>
  <c r="W138" i="1"/>
  <c r="AG138" i="1"/>
  <c r="AQ138" i="1"/>
  <c r="AG133" i="1"/>
  <c r="M132" i="1"/>
  <c r="W134" i="1"/>
  <c r="M128" i="1"/>
  <c r="W120" i="1"/>
  <c r="W128" i="1"/>
  <c r="AG124" i="1"/>
  <c r="AQ120" i="1"/>
  <c r="AQ128" i="1"/>
  <c r="M116" i="1"/>
  <c r="M125" i="1"/>
  <c r="W117" i="1"/>
  <c r="W125" i="1"/>
  <c r="AG117" i="1"/>
  <c r="AG128" i="1"/>
  <c r="AQ117" i="1"/>
  <c r="AQ125" i="1"/>
  <c r="AU124" i="1"/>
  <c r="M120" i="1"/>
  <c r="M122" i="1"/>
  <c r="W116" i="1"/>
  <c r="W122" i="1"/>
  <c r="W124" i="1"/>
  <c r="AG116" i="1"/>
  <c r="AG121" i="1"/>
  <c r="AQ116" i="1"/>
  <c r="AQ124" i="1"/>
  <c r="W121" i="1"/>
  <c r="AG118" i="1"/>
  <c r="AG120" i="1"/>
  <c r="AG127" i="1"/>
  <c r="AQ121" i="1"/>
  <c r="M88" i="1"/>
  <c r="AU88" i="1"/>
  <c r="M96" i="1"/>
  <c r="AU96" i="1"/>
  <c r="M106" i="1"/>
  <c r="AU106" i="1"/>
  <c r="W88" i="1"/>
  <c r="M84" i="1"/>
  <c r="M92" i="1"/>
  <c r="M102" i="1"/>
  <c r="M110" i="1"/>
  <c r="W106" i="1"/>
  <c r="AG88" i="1"/>
  <c r="AG96" i="1"/>
  <c r="W96" i="1"/>
  <c r="AG106" i="1"/>
  <c r="AQ88" i="1"/>
  <c r="AQ96" i="1"/>
  <c r="AQ106" i="1"/>
  <c r="W87" i="1"/>
  <c r="W95" i="1"/>
  <c r="W105" i="1"/>
  <c r="AG87" i="1"/>
  <c r="AG95" i="1"/>
  <c r="AG105" i="1"/>
  <c r="AQ87" i="1"/>
  <c r="AQ95" i="1"/>
  <c r="AQ105" i="1"/>
  <c r="AU85" i="1"/>
  <c r="AU93" i="1"/>
  <c r="AU103" i="1"/>
  <c r="AU111" i="1"/>
  <c r="AU87" i="1"/>
  <c r="AU105" i="1"/>
  <c r="M90" i="1"/>
  <c r="M100" i="1"/>
  <c r="M108" i="1"/>
  <c r="W84" i="1"/>
  <c r="W86" i="1"/>
  <c r="W89" i="1"/>
  <c r="W92" i="1"/>
  <c r="W94" i="1"/>
  <c r="W97" i="1"/>
  <c r="W102" i="1"/>
  <c r="W104" i="1"/>
  <c r="W107" i="1"/>
  <c r="W110" i="1"/>
  <c r="W112" i="1"/>
  <c r="AG84" i="1"/>
  <c r="AG86" i="1"/>
  <c r="AG89" i="1"/>
  <c r="AG92" i="1"/>
  <c r="AG94" i="1"/>
  <c r="AG97" i="1"/>
  <c r="AG102" i="1"/>
  <c r="AG104" i="1"/>
  <c r="AG107" i="1"/>
  <c r="AG110" i="1"/>
  <c r="AG112" i="1"/>
  <c r="AQ84" i="1"/>
  <c r="AQ86" i="1"/>
  <c r="AQ89" i="1"/>
  <c r="AQ92" i="1"/>
  <c r="AQ94" i="1"/>
  <c r="AQ97" i="1"/>
  <c r="AQ102" i="1"/>
  <c r="AQ104" i="1"/>
  <c r="AQ107" i="1"/>
  <c r="AQ110" i="1"/>
  <c r="AQ112" i="1"/>
  <c r="AU51" i="1"/>
  <c r="M51" i="1"/>
  <c r="M79" i="1"/>
  <c r="AU72" i="1"/>
  <c r="M72" i="1"/>
  <c r="M76" i="1"/>
  <c r="AU76" i="1"/>
  <c r="M55" i="1"/>
  <c r="M59" i="1"/>
  <c r="M64" i="1"/>
  <c r="W56" i="1"/>
  <c r="W63" i="1"/>
  <c r="W68" i="1"/>
  <c r="W71" i="1"/>
  <c r="W76" i="1"/>
  <c r="W79" i="1"/>
  <c r="AG51" i="1"/>
  <c r="AG55" i="1"/>
  <c r="AG59" i="1"/>
  <c r="AG63" i="1"/>
  <c r="AG68" i="1"/>
  <c r="AG71" i="1"/>
  <c r="AG76" i="1"/>
  <c r="AG79" i="1"/>
  <c r="AQ51" i="1"/>
  <c r="AQ60" i="1"/>
  <c r="AQ63" i="1"/>
  <c r="AQ68" i="1"/>
  <c r="AQ71" i="1"/>
  <c r="AQ76" i="1"/>
  <c r="AQ79" i="1"/>
  <c r="AU63" i="1"/>
  <c r="M71" i="1"/>
  <c r="M75" i="1"/>
  <c r="M80" i="1"/>
  <c r="W51" i="1"/>
  <c r="W60" i="1"/>
  <c r="AQ48" i="1"/>
  <c r="AQ55" i="1"/>
  <c r="AU56" i="1"/>
  <c r="AU60" i="1"/>
  <c r="C147" i="1"/>
  <c r="M65" i="1"/>
  <c r="M82" i="1"/>
  <c r="W48" i="1"/>
  <c r="W55" i="1"/>
  <c r="W57" i="1"/>
  <c r="W64" i="1"/>
  <c r="W67" i="1"/>
  <c r="W69" i="1"/>
  <c r="W72" i="1"/>
  <c r="W75" i="1"/>
  <c r="W77" i="1"/>
  <c r="W80" i="1"/>
  <c r="AG49" i="1"/>
  <c r="AG53" i="1"/>
  <c r="AG57" i="1"/>
  <c r="AG61" i="1"/>
  <c r="AG64" i="1"/>
  <c r="AG67" i="1"/>
  <c r="AG69" i="1"/>
  <c r="AG72" i="1"/>
  <c r="AG75" i="1"/>
  <c r="AG77" i="1"/>
  <c r="AG80" i="1"/>
  <c r="AQ52" i="1"/>
  <c r="AQ59" i="1"/>
  <c r="AQ61" i="1"/>
  <c r="AQ64" i="1"/>
  <c r="AQ67" i="1"/>
  <c r="AQ69" i="1"/>
  <c r="AQ72" i="1"/>
  <c r="AQ75" i="1"/>
  <c r="AQ77" i="1"/>
  <c r="AQ80" i="1"/>
  <c r="AU69" i="1"/>
  <c r="W52" i="1"/>
  <c r="W54" i="1"/>
  <c r="W59" i="1"/>
  <c r="W61" i="1"/>
  <c r="W66" i="1"/>
  <c r="W74" i="1"/>
  <c r="AG48" i="1"/>
  <c r="AG52" i="1"/>
  <c r="AG56" i="1"/>
  <c r="AG60" i="1"/>
  <c r="AG66" i="1"/>
  <c r="AG74" i="1"/>
  <c r="AQ49" i="1"/>
  <c r="AQ56" i="1"/>
  <c r="AQ58" i="1"/>
  <c r="AQ66" i="1"/>
  <c r="AQ74" i="1"/>
  <c r="AU50" i="1"/>
  <c r="AU78" i="1"/>
  <c r="M39" i="1"/>
  <c r="W39" i="1"/>
  <c r="AQ26" i="1"/>
  <c r="AU33" i="1"/>
  <c r="AU35" i="1"/>
  <c r="AU28" i="1"/>
  <c r="M41" i="1"/>
  <c r="W26" i="1"/>
  <c r="W36" i="1"/>
  <c r="W38" i="1"/>
  <c r="W43" i="1"/>
  <c r="W45" i="1"/>
  <c r="AG29" i="1"/>
  <c r="AG36" i="1"/>
  <c r="AG40" i="1"/>
  <c r="AG44" i="1"/>
  <c r="AQ28" i="1"/>
  <c r="AQ33" i="1"/>
  <c r="AQ40" i="1"/>
  <c r="AQ42" i="1"/>
  <c r="AU26" i="1"/>
  <c r="AU46" i="1"/>
  <c r="W28" i="1"/>
  <c r="W33" i="1"/>
  <c r="AG28" i="1"/>
  <c r="AG35" i="1"/>
  <c r="AG39" i="1"/>
  <c r="AQ35" i="1"/>
  <c r="AQ37" i="1"/>
  <c r="AQ44" i="1"/>
  <c r="AQ46" i="1"/>
  <c r="W27" i="1"/>
  <c r="W35" i="1"/>
  <c r="W37" i="1"/>
  <c r="W44" i="1"/>
  <c r="W46" i="1"/>
  <c r="AG27" i="1"/>
  <c r="AG34" i="1"/>
  <c r="AG38" i="1"/>
  <c r="AG42" i="1"/>
  <c r="AG46" i="1"/>
  <c r="AQ29" i="1"/>
  <c r="AQ34" i="1"/>
  <c r="AQ39" i="1"/>
  <c r="AQ41" i="1"/>
  <c r="AU44" i="1"/>
  <c r="AU40" i="1"/>
  <c r="M25" i="1"/>
  <c r="AQ25" i="1"/>
  <c r="AG25" i="1"/>
  <c r="AW109" i="1"/>
  <c r="AW54" i="1"/>
  <c r="AW62" i="1"/>
  <c r="AW70" i="1"/>
  <c r="AW117" i="1"/>
  <c r="AW118" i="1"/>
  <c r="AW122" i="1"/>
  <c r="AW126" i="1"/>
  <c r="AW87" i="1"/>
  <c r="AU91" i="1"/>
  <c r="AU109" i="1"/>
  <c r="AU62" i="1"/>
  <c r="AU54" i="1"/>
  <c r="AW38" i="1"/>
  <c r="AW29" i="1"/>
  <c r="AU29" i="1"/>
  <c r="AW40" i="1"/>
  <c r="AU25" i="1"/>
  <c r="AW68" i="1"/>
  <c r="AW72" i="1"/>
  <c r="AW85" i="1"/>
  <c r="AW89" i="1"/>
  <c r="AW93" i="1"/>
  <c r="AW97" i="1"/>
  <c r="AW107" i="1"/>
  <c r="AW116" i="1"/>
  <c r="AW124" i="1"/>
  <c r="AU133" i="1"/>
  <c r="AW39" i="1"/>
  <c r="AW43" i="1"/>
  <c r="AW51" i="1"/>
  <c r="AW55" i="1"/>
  <c r="AW59" i="1"/>
  <c r="AW63" i="1"/>
  <c r="AW84" i="1"/>
  <c r="AW88" i="1"/>
  <c r="AW92" i="1"/>
  <c r="AW96" i="1"/>
  <c r="AW102" i="1"/>
  <c r="AW115" i="1"/>
  <c r="AW119" i="1"/>
  <c r="AW127" i="1"/>
  <c r="AW133" i="1"/>
  <c r="AU146" i="1"/>
  <c r="AQ144" i="1"/>
  <c r="AR47" i="1"/>
  <c r="AS60" i="1"/>
  <c r="AS64" i="1"/>
  <c r="AS68" i="1"/>
  <c r="AS72" i="1"/>
  <c r="AS76" i="1"/>
  <c r="AS80" i="1"/>
  <c r="AS85" i="1"/>
  <c r="AS89" i="1"/>
  <c r="AS93" i="1"/>
  <c r="AS97" i="1"/>
  <c r="AS103" i="1"/>
  <c r="AS107" i="1"/>
  <c r="AS111" i="1"/>
  <c r="AP113" i="1"/>
  <c r="AS116" i="1"/>
  <c r="AS120" i="1"/>
  <c r="AS124" i="1"/>
  <c r="AS128" i="1"/>
  <c r="AQ130" i="1"/>
  <c r="AQ133" i="1"/>
  <c r="AS134" i="1"/>
  <c r="AQ137" i="1"/>
  <c r="AS138" i="1"/>
  <c r="AS144" i="1"/>
  <c r="AP47" i="1"/>
  <c r="AS135" i="1"/>
  <c r="AS28" i="1"/>
  <c r="AS35" i="1"/>
  <c r="AS39" i="1"/>
  <c r="AS43" i="1"/>
  <c r="AS51" i="1"/>
  <c r="AS55" i="1"/>
  <c r="AS59" i="1"/>
  <c r="AS63" i="1"/>
  <c r="AS67" i="1"/>
  <c r="AS71" i="1"/>
  <c r="AS75" i="1"/>
  <c r="AS79" i="1"/>
  <c r="AS84" i="1"/>
  <c r="AS88" i="1"/>
  <c r="AS92" i="1"/>
  <c r="AS96" i="1"/>
  <c r="AS102" i="1"/>
  <c r="AS106" i="1"/>
  <c r="AS110" i="1"/>
  <c r="AS115" i="1"/>
  <c r="AS119" i="1"/>
  <c r="AS123" i="1"/>
  <c r="AS127" i="1"/>
  <c r="AP129" i="1"/>
  <c r="AS133" i="1"/>
  <c r="AS137" i="1"/>
  <c r="AS143" i="1"/>
  <c r="AI135" i="1"/>
  <c r="AF143" i="1"/>
  <c r="AF47" i="1"/>
  <c r="AI64" i="1"/>
  <c r="AI68" i="1"/>
  <c r="AI72" i="1"/>
  <c r="AI76" i="1"/>
  <c r="AI80" i="1"/>
  <c r="AI85" i="1"/>
  <c r="AI89" i="1"/>
  <c r="AI93" i="1"/>
  <c r="AI97" i="1"/>
  <c r="AI103" i="1"/>
  <c r="AI107" i="1"/>
  <c r="AI111" i="1"/>
  <c r="AF113" i="1"/>
  <c r="AI116" i="1"/>
  <c r="AI120" i="1"/>
  <c r="AI124" i="1"/>
  <c r="AI128" i="1"/>
  <c r="AG130" i="1"/>
  <c r="AI134" i="1"/>
  <c r="AI138" i="1"/>
  <c r="AI144" i="1"/>
  <c r="AI63" i="1"/>
  <c r="AI67" i="1"/>
  <c r="AI71" i="1"/>
  <c r="AI75" i="1"/>
  <c r="AI79" i="1"/>
  <c r="AI84" i="1"/>
  <c r="AI88" i="1"/>
  <c r="AI92" i="1"/>
  <c r="AI96" i="1"/>
  <c r="AI102" i="1"/>
  <c r="AI106" i="1"/>
  <c r="AI110" i="1"/>
  <c r="AI115" i="1"/>
  <c r="AI119" i="1"/>
  <c r="AI123" i="1"/>
  <c r="AI127" i="1"/>
  <c r="AF129" i="1"/>
  <c r="AF131" i="1"/>
  <c r="AI133" i="1"/>
  <c r="AI137" i="1"/>
  <c r="AI143" i="1"/>
  <c r="V47" i="1"/>
  <c r="V143" i="1"/>
  <c r="X47" i="1"/>
  <c r="Y64" i="1"/>
  <c r="Y68" i="1"/>
  <c r="Y72" i="1"/>
  <c r="Y76" i="1"/>
  <c r="Y80" i="1"/>
  <c r="Y85" i="1"/>
  <c r="Y89" i="1"/>
  <c r="Y93" i="1"/>
  <c r="Y97" i="1"/>
  <c r="Y103" i="1"/>
  <c r="Y107" i="1"/>
  <c r="Y111" i="1"/>
  <c r="V113" i="1"/>
  <c r="Y116" i="1"/>
  <c r="Y120" i="1"/>
  <c r="Y124" i="1"/>
  <c r="Y128" i="1"/>
  <c r="W130" i="1"/>
  <c r="W133" i="1"/>
  <c r="Y134" i="1"/>
  <c r="W137" i="1"/>
  <c r="Y138" i="1"/>
  <c r="Y144" i="1"/>
  <c r="Y28" i="1"/>
  <c r="Y35" i="1"/>
  <c r="Y39" i="1"/>
  <c r="Y43" i="1"/>
  <c r="Y51" i="1"/>
  <c r="Y55" i="1"/>
  <c r="Y59" i="1"/>
  <c r="Y63" i="1"/>
  <c r="Y67" i="1"/>
  <c r="Y71" i="1"/>
  <c r="Y75" i="1"/>
  <c r="Y79" i="1"/>
  <c r="Y84" i="1"/>
  <c r="Y88" i="1"/>
  <c r="Y92" i="1"/>
  <c r="Y96" i="1"/>
  <c r="Y102" i="1"/>
  <c r="Y106" i="1"/>
  <c r="Y110" i="1"/>
  <c r="Y115" i="1"/>
  <c r="Y119" i="1"/>
  <c r="Y123" i="1"/>
  <c r="Y127" i="1"/>
  <c r="V129" i="1"/>
  <c r="Y133" i="1"/>
  <c r="Y137" i="1"/>
  <c r="Y143" i="1"/>
  <c r="AS16" i="2"/>
  <c r="AV19" i="2"/>
  <c r="AV21" i="2"/>
  <c r="AV24" i="2"/>
  <c r="AG19" i="2"/>
  <c r="AG24" i="2"/>
  <c r="AS17" i="2"/>
  <c r="O16" i="2"/>
  <c r="W17" i="2"/>
  <c r="W20" i="2"/>
  <c r="W23" i="2"/>
  <c r="W25" i="2"/>
  <c r="W21" i="2"/>
  <c r="AG21" i="2"/>
  <c r="AQ21" i="2"/>
  <c r="AQ19" i="2"/>
  <c r="AV20" i="2"/>
  <c r="AV25" i="2"/>
  <c r="AV23" i="2"/>
  <c r="AS23" i="2"/>
  <c r="AS19" i="2"/>
  <c r="Y21" i="2"/>
  <c r="Y24" i="2"/>
  <c r="AI17" i="2"/>
  <c r="AI20" i="2"/>
  <c r="AI23" i="2"/>
  <c r="AI25" i="2"/>
  <c r="AP18" i="2"/>
  <c r="AP22" i="2"/>
  <c r="AR15" i="2"/>
  <c r="AS24" i="2"/>
  <c r="Y16" i="2"/>
  <c r="AR22" i="2"/>
  <c r="AS21" i="2"/>
  <c r="Y20" i="2"/>
  <c r="X22" i="2"/>
  <c r="Y25" i="2"/>
  <c r="AI19" i="2"/>
  <c r="AI21" i="2"/>
  <c r="AI24" i="2"/>
  <c r="AR18" i="2"/>
  <c r="M16" i="2"/>
  <c r="X18" i="2"/>
  <c r="Y19" i="2"/>
  <c r="W19" i="2"/>
  <c r="AF15" i="2"/>
  <c r="AF18" i="2"/>
  <c r="AF22" i="2"/>
  <c r="AP15" i="2"/>
  <c r="AH15" i="2"/>
  <c r="AI15" i="2" s="1"/>
  <c r="AH18" i="2"/>
  <c r="AI18" i="2" s="1"/>
  <c r="AH22" i="2"/>
  <c r="V15" i="2"/>
  <c r="X15" i="2"/>
  <c r="N22" i="2"/>
  <c r="V22" i="2"/>
  <c r="N18" i="2"/>
  <c r="N15" i="2"/>
  <c r="O24" i="3" l="1"/>
  <c r="AI24" i="3"/>
  <c r="W47" i="3"/>
  <c r="AT131" i="1"/>
  <c r="Y135" i="1"/>
  <c r="AW137" i="1"/>
  <c r="AW90" i="4"/>
  <c r="M131" i="4"/>
  <c r="AG131" i="4"/>
  <c r="AW136" i="4"/>
  <c r="AW110" i="4"/>
  <c r="AX92" i="4"/>
  <c r="AW92" i="4"/>
  <c r="AX91" i="4"/>
  <c r="AU35" i="4"/>
  <c r="AX37" i="4"/>
  <c r="AW59" i="4"/>
  <c r="AW68" i="4"/>
  <c r="AU79" i="4"/>
  <c r="AW58" i="4"/>
  <c r="AX65" i="4"/>
  <c r="AW82" i="4"/>
  <c r="AU131" i="6"/>
  <c r="AQ24" i="6"/>
  <c r="AU144" i="7"/>
  <c r="O143" i="7"/>
  <c r="AS143" i="7"/>
  <c r="AX94" i="7"/>
  <c r="AW127" i="7"/>
  <c r="AG80" i="9"/>
  <c r="AW110" i="7"/>
  <c r="AU110" i="7"/>
  <c r="AW82" i="7"/>
  <c r="AW102" i="7"/>
  <c r="AU102" i="7"/>
  <c r="AX122" i="7"/>
  <c r="AR141" i="9"/>
  <c r="AR140" i="9" s="1"/>
  <c r="AO140" i="9"/>
  <c r="AT143" i="8"/>
  <c r="AU143" i="8" s="1"/>
  <c r="AI135" i="8"/>
  <c r="AW145" i="8"/>
  <c r="AW134" i="8"/>
  <c r="AX108" i="8"/>
  <c r="AW51" i="8"/>
  <c r="AW73" i="8"/>
  <c r="AW102" i="8"/>
  <c r="AX94" i="8"/>
  <c r="AW77" i="8"/>
  <c r="AW46" i="8"/>
  <c r="AW126" i="8"/>
  <c r="AU94" i="8"/>
  <c r="M135" i="10"/>
  <c r="AQ113" i="10"/>
  <c r="W135" i="10"/>
  <c r="AG135" i="10"/>
  <c r="AW115" i="10"/>
  <c r="W113" i="10"/>
  <c r="AG113" i="10"/>
  <c r="Y131" i="10"/>
  <c r="AT97" i="5"/>
  <c r="AU97" i="5" s="1"/>
  <c r="AX84" i="10"/>
  <c r="AX37" i="10"/>
  <c r="AW76" i="10"/>
  <c r="AW37" i="10"/>
  <c r="AW79" i="10"/>
  <c r="AX104" i="10"/>
  <c r="AX110" i="10"/>
  <c r="AW84" i="10"/>
  <c r="AU93" i="10"/>
  <c r="AW110" i="10"/>
  <c r="AX99" i="5"/>
  <c r="O24" i="10"/>
  <c r="AX43" i="10"/>
  <c r="AX79" i="10"/>
  <c r="AH147" i="10"/>
  <c r="AU132" i="11"/>
  <c r="AU134" i="5"/>
  <c r="AX134" i="5"/>
  <c r="AW116" i="11"/>
  <c r="AX132" i="11"/>
  <c r="Y24" i="11"/>
  <c r="M47" i="11"/>
  <c r="AW103" i="11"/>
  <c r="AW77" i="11"/>
  <c r="AG47" i="11"/>
  <c r="AG99" i="5"/>
  <c r="AW100" i="11"/>
  <c r="AW105" i="11"/>
  <c r="AQ83" i="11"/>
  <c r="AX137" i="12"/>
  <c r="N147" i="12"/>
  <c r="AV143" i="12"/>
  <c r="W135" i="12"/>
  <c r="AW55" i="12"/>
  <c r="AW105" i="12"/>
  <c r="AU51" i="12"/>
  <c r="AX25" i="12"/>
  <c r="AW68" i="12"/>
  <c r="AU36" i="12"/>
  <c r="AW51" i="12"/>
  <c r="AU67" i="12"/>
  <c r="AX46" i="12"/>
  <c r="AW67" i="12"/>
  <c r="AW43" i="12"/>
  <c r="AG131" i="13"/>
  <c r="AV143" i="13"/>
  <c r="M131" i="13"/>
  <c r="AS83" i="13"/>
  <c r="AU28" i="13"/>
  <c r="AQ83" i="13"/>
  <c r="AU98" i="5"/>
  <c r="AG47" i="13"/>
  <c r="AW28" i="13"/>
  <c r="AF97" i="5"/>
  <c r="AX98" i="5"/>
  <c r="AX97" i="5" s="1"/>
  <c r="AW79" i="13"/>
  <c r="AI99" i="5"/>
  <c r="AO99" i="5" s="1"/>
  <c r="AO97" i="5" s="1"/>
  <c r="M135" i="14"/>
  <c r="AS143" i="14"/>
  <c r="W131" i="14"/>
  <c r="W135" i="14"/>
  <c r="AR129" i="14"/>
  <c r="AS129" i="14" s="1"/>
  <c r="AW121" i="14"/>
  <c r="AW119" i="14"/>
  <c r="AW117" i="14"/>
  <c r="AW126" i="14"/>
  <c r="AV143" i="14"/>
  <c r="AU46" i="14"/>
  <c r="AU40" i="14"/>
  <c r="AW40" i="14"/>
  <c r="O83" i="14"/>
  <c r="AW46" i="14"/>
  <c r="AW34" i="14"/>
  <c r="AW40" i="5"/>
  <c r="W47" i="14"/>
  <c r="AR147" i="11"/>
  <c r="X147" i="14"/>
  <c r="AH147" i="13"/>
  <c r="X147" i="12"/>
  <c r="AR147" i="10"/>
  <c r="AV22" i="2"/>
  <c r="AS22" i="2"/>
  <c r="AW27" i="1"/>
  <c r="AW136" i="1"/>
  <c r="AU125" i="1"/>
  <c r="AW91" i="1"/>
  <c r="AU100" i="1"/>
  <c r="AW79" i="1"/>
  <c r="AU132" i="1"/>
  <c r="AT47" i="1"/>
  <c r="AU66" i="1"/>
  <c r="AU41" i="1"/>
  <c r="AW28" i="1"/>
  <c r="AU48" i="1"/>
  <c r="AW74" i="1"/>
  <c r="AI35" i="9"/>
  <c r="AW49" i="1"/>
  <c r="AW48" i="1"/>
  <c r="AX84" i="4"/>
  <c r="AU74" i="4"/>
  <c r="AW125" i="4"/>
  <c r="AW52" i="4"/>
  <c r="AQ24" i="4"/>
  <c r="AX123" i="4"/>
  <c r="AX82" i="4"/>
  <c r="AX26" i="4"/>
  <c r="AW38" i="4"/>
  <c r="AU38" i="4"/>
  <c r="AQ131" i="4"/>
  <c r="AX76" i="4"/>
  <c r="AW76" i="4"/>
  <c r="AU109" i="4"/>
  <c r="Y24" i="4"/>
  <c r="AX45" i="4"/>
  <c r="AW74" i="4"/>
  <c r="AI24" i="4"/>
  <c r="AX41" i="4"/>
  <c r="AX73" i="4"/>
  <c r="AX34" i="4"/>
  <c r="AW65" i="4"/>
  <c r="AX89" i="4"/>
  <c r="AX87" i="4"/>
  <c r="AX51" i="4"/>
  <c r="AX48" i="4"/>
  <c r="AX28" i="4"/>
  <c r="AW79" i="4"/>
  <c r="Y47" i="4"/>
  <c r="AW48" i="4"/>
  <c r="AX88" i="4"/>
  <c r="AW84" i="4"/>
  <c r="AW42" i="4"/>
  <c r="AX71" i="4"/>
  <c r="AW88" i="4"/>
  <c r="AX58" i="4"/>
  <c r="AX42" i="4"/>
  <c r="AX52" i="4"/>
  <c r="AW57" i="4"/>
  <c r="AW53" i="4"/>
  <c r="AX77" i="4"/>
  <c r="AX69" i="4"/>
  <c r="AX61" i="4"/>
  <c r="AX53" i="4"/>
  <c r="AX43" i="4"/>
  <c r="AW89" i="4"/>
  <c r="AW51" i="4"/>
  <c r="AX55" i="4"/>
  <c r="AU52" i="4"/>
  <c r="AW42" i="3"/>
  <c r="AU86" i="3"/>
  <c r="Y112" i="9"/>
  <c r="AW58" i="3"/>
  <c r="AG47" i="3"/>
  <c r="AX82" i="3"/>
  <c r="AW82" i="3"/>
  <c r="AX42" i="3"/>
  <c r="M47" i="3"/>
  <c r="AW39" i="3"/>
  <c r="AW63" i="3"/>
  <c r="AW79" i="3"/>
  <c r="AI137" i="9"/>
  <c r="AX49" i="3"/>
  <c r="AT47" i="3"/>
  <c r="AU47" i="3" s="1"/>
  <c r="AX84" i="3"/>
  <c r="AX63" i="3"/>
  <c r="AW33" i="3"/>
  <c r="AX80" i="3"/>
  <c r="AX70" i="3"/>
  <c r="AW49" i="3"/>
  <c r="Y47" i="3"/>
  <c r="AQ47" i="3"/>
  <c r="AW112" i="3"/>
  <c r="AX133" i="3"/>
  <c r="AX75" i="3"/>
  <c r="AW69" i="3"/>
  <c r="AX110" i="3"/>
  <c r="AV47" i="3"/>
  <c r="AU118" i="3"/>
  <c r="AU136" i="3"/>
  <c r="AX36" i="3"/>
  <c r="AU112" i="3"/>
  <c r="AW72" i="3"/>
  <c r="AU70" i="3"/>
  <c r="AX101" i="3"/>
  <c r="AU110" i="3"/>
  <c r="AW37" i="3"/>
  <c r="AX90" i="3"/>
  <c r="AU127" i="3"/>
  <c r="AQ113" i="3"/>
  <c r="AX95" i="3"/>
  <c r="AX103" i="3"/>
  <c r="L147" i="3"/>
  <c r="AU90" i="3"/>
  <c r="AX86" i="3"/>
  <c r="AS47" i="3"/>
  <c r="AW127" i="3"/>
  <c r="M97" i="5"/>
  <c r="AR24" i="5"/>
  <c r="AS24" i="5" s="1"/>
  <c r="AI80" i="9"/>
  <c r="Y107" i="9"/>
  <c r="AS77" i="9"/>
  <c r="AI60" i="9"/>
  <c r="AQ77" i="9"/>
  <c r="AW131" i="6"/>
  <c r="AI59" i="9"/>
  <c r="AW104" i="7"/>
  <c r="AX91" i="7"/>
  <c r="AU121" i="7"/>
  <c r="AX80" i="7"/>
  <c r="AW55" i="7"/>
  <c r="M47" i="7"/>
  <c r="AX55" i="7"/>
  <c r="AW117" i="7"/>
  <c r="AW94" i="7"/>
  <c r="AU119" i="7"/>
  <c r="AI83" i="7"/>
  <c r="AW128" i="7"/>
  <c r="AQ47" i="7"/>
  <c r="AU128" i="7"/>
  <c r="M24" i="7"/>
  <c r="AW91" i="7"/>
  <c r="AG67" i="9"/>
  <c r="AI67" i="9"/>
  <c r="AX126" i="7"/>
  <c r="AI46" i="9"/>
  <c r="AW79" i="7"/>
  <c r="Y83" i="7"/>
  <c r="AG83" i="7"/>
  <c r="AX93" i="7"/>
  <c r="AX86" i="7"/>
  <c r="AW56" i="7"/>
  <c r="AI47" i="7"/>
  <c r="AW92" i="7"/>
  <c r="AW86" i="7"/>
  <c r="AQ24" i="7"/>
  <c r="AX89" i="7"/>
  <c r="AF147" i="7"/>
  <c r="AI24" i="7"/>
  <c r="AX120" i="7"/>
  <c r="W131" i="7"/>
  <c r="AS68" i="9"/>
  <c r="AI64" i="9"/>
  <c r="AI34" i="9"/>
  <c r="AI68" i="9"/>
  <c r="AX103" i="7"/>
  <c r="AW44" i="7"/>
  <c r="AW36" i="7"/>
  <c r="AW87" i="7"/>
  <c r="AS37" i="9"/>
  <c r="AW120" i="7"/>
  <c r="W24" i="7"/>
  <c r="AX85" i="7"/>
  <c r="AI28" i="9"/>
  <c r="AW103" i="7"/>
  <c r="AW90" i="7"/>
  <c r="AW52" i="7"/>
  <c r="L112" i="9"/>
  <c r="O112" i="9" s="1"/>
  <c r="AS24" i="7"/>
  <c r="AX77" i="7"/>
  <c r="AX90" i="7"/>
  <c r="AS64" i="9"/>
  <c r="AX91" i="8"/>
  <c r="AX110" i="8"/>
  <c r="AQ58" i="9"/>
  <c r="AW100" i="8"/>
  <c r="AX92" i="8"/>
  <c r="AQ38" i="9"/>
  <c r="AI47" i="8"/>
  <c r="Y145" i="9"/>
  <c r="W131" i="8"/>
  <c r="AQ53" i="9"/>
  <c r="AW107" i="8"/>
  <c r="AX132" i="8"/>
  <c r="AX131" i="8" s="1"/>
  <c r="AU132" i="8"/>
  <c r="AU100" i="8"/>
  <c r="AU118" i="8"/>
  <c r="AS38" i="9"/>
  <c r="AQ50" i="9"/>
  <c r="AI43" i="9"/>
  <c r="AS50" i="9"/>
  <c r="AW118" i="8"/>
  <c r="AW131" i="8"/>
  <c r="AW124" i="8"/>
  <c r="AX73" i="8"/>
  <c r="AX102" i="8"/>
  <c r="AI58" i="9"/>
  <c r="AI39" i="9"/>
  <c r="AQ59" i="9"/>
  <c r="AS53" i="9"/>
  <c r="AW87" i="8"/>
  <c r="AS58" i="9"/>
  <c r="AW43" i="8"/>
  <c r="AW53" i="8"/>
  <c r="AI24" i="8"/>
  <c r="AS62" i="9"/>
  <c r="AX87" i="8"/>
  <c r="AW45" i="8"/>
  <c r="AI41" i="9"/>
  <c r="AX74" i="8"/>
  <c r="AX80" i="8"/>
  <c r="AW27" i="8"/>
  <c r="AW44" i="8"/>
  <c r="AI78" i="9"/>
  <c r="AQ40" i="9"/>
  <c r="AI57" i="9"/>
  <c r="AS40" i="9"/>
  <c r="AQ46" i="9"/>
  <c r="AQ62" i="9"/>
  <c r="AX89" i="8"/>
  <c r="AI55" i="9"/>
  <c r="AG56" i="9"/>
  <c r="AG57" i="9"/>
  <c r="AX96" i="8"/>
  <c r="AW65" i="8"/>
  <c r="AX107" i="8"/>
  <c r="AS70" i="9"/>
  <c r="AQ36" i="9"/>
  <c r="AQ105" i="9"/>
  <c r="AW41" i="8"/>
  <c r="AX86" i="8"/>
  <c r="AQ28" i="9"/>
  <c r="M83" i="8"/>
  <c r="AX93" i="8"/>
  <c r="AS28" i="9"/>
  <c r="W83" i="8"/>
  <c r="O101" i="9"/>
  <c r="AI65" i="9"/>
  <c r="AI76" i="9"/>
  <c r="AW109" i="8"/>
  <c r="AG24" i="8"/>
  <c r="AX78" i="8"/>
  <c r="AS72" i="9"/>
  <c r="AX85" i="8"/>
  <c r="AW117" i="8"/>
  <c r="AI50" i="9"/>
  <c r="AQ78" i="9"/>
  <c r="AI61" i="9"/>
  <c r="Y86" i="9"/>
  <c r="AI72" i="9"/>
  <c r="AU109" i="8"/>
  <c r="W24" i="8"/>
  <c r="AS36" i="9"/>
  <c r="AW86" i="8"/>
  <c r="AX117" i="8"/>
  <c r="AW96" i="8"/>
  <c r="AQ24" i="8"/>
  <c r="AX78" i="10"/>
  <c r="AX39" i="10"/>
  <c r="AW95" i="10"/>
  <c r="AX95" i="10"/>
  <c r="AX132" i="10"/>
  <c r="AX133" i="10"/>
  <c r="AX131" i="10" s="1"/>
  <c r="AW134" i="10"/>
  <c r="AU54" i="10"/>
  <c r="AB101" i="5"/>
  <c r="AB101" i="9" s="1"/>
  <c r="AF101" i="9" s="1"/>
  <c r="AT101" i="9" s="1"/>
  <c r="AU146" i="5"/>
  <c r="AX64" i="10"/>
  <c r="N129" i="10"/>
  <c r="O129" i="10" s="1"/>
  <c r="X129" i="10" s="1"/>
  <c r="Y129" i="10" s="1"/>
  <c r="AH129" i="10" s="1"/>
  <c r="AI129" i="10" s="1"/>
  <c r="AR129" i="10" s="1"/>
  <c r="AS129" i="10" s="1"/>
  <c r="O135" i="10"/>
  <c r="AW146" i="5"/>
  <c r="AW132" i="10"/>
  <c r="AX50" i="10"/>
  <c r="AS83" i="10"/>
  <c r="AB103" i="5"/>
  <c r="AB103" i="9" s="1"/>
  <c r="AX64" i="5"/>
  <c r="AW86" i="10"/>
  <c r="AX134" i="10"/>
  <c r="AX77" i="10"/>
  <c r="AW54" i="10"/>
  <c r="AW87" i="10"/>
  <c r="AW136" i="10"/>
  <c r="AQ83" i="10"/>
  <c r="AU44" i="10"/>
  <c r="AW48" i="10"/>
  <c r="AW67" i="10"/>
  <c r="AW89" i="10"/>
  <c r="AU34" i="10"/>
  <c r="AX66" i="5"/>
  <c r="AW69" i="10"/>
  <c r="Y24" i="10"/>
  <c r="AU40" i="5"/>
  <c r="AX85" i="10"/>
  <c r="AQ143" i="5"/>
  <c r="AW33" i="10"/>
  <c r="AU65" i="5"/>
  <c r="AX55" i="10"/>
  <c r="AX33" i="10"/>
  <c r="AW34" i="10"/>
  <c r="AW41" i="10"/>
  <c r="AX75" i="10"/>
  <c r="AX57" i="10"/>
  <c r="AX41" i="10"/>
  <c r="AX89" i="10"/>
  <c r="AW75" i="10"/>
  <c r="AW68" i="10"/>
  <c r="AW90" i="10"/>
  <c r="AW80" i="10"/>
  <c r="AW64" i="5"/>
  <c r="AU66" i="10"/>
  <c r="AX86" i="10"/>
  <c r="AX67" i="10"/>
  <c r="AU25" i="10"/>
  <c r="M24" i="10"/>
  <c r="AW66" i="10"/>
  <c r="AW92" i="10"/>
  <c r="AW60" i="10"/>
  <c r="AU42" i="10"/>
  <c r="AW94" i="10"/>
  <c r="AX68" i="10"/>
  <c r="AU55" i="5"/>
  <c r="AX90" i="10"/>
  <c r="AX92" i="10"/>
  <c r="AB109" i="5"/>
  <c r="AB109" i="9" s="1"/>
  <c r="AF109" i="9" s="1"/>
  <c r="AX51" i="10"/>
  <c r="AX53" i="10"/>
  <c r="AW52" i="10"/>
  <c r="AX29" i="5"/>
  <c r="AX63" i="10"/>
  <c r="AX49" i="10"/>
  <c r="AW63" i="10"/>
  <c r="AW51" i="10"/>
  <c r="AB92" i="5"/>
  <c r="AB92" i="9" s="1"/>
  <c r="AW64" i="10"/>
  <c r="AU82" i="5"/>
  <c r="AU137" i="11"/>
  <c r="AU62" i="5"/>
  <c r="AU52" i="5"/>
  <c r="AV135" i="11"/>
  <c r="AW70" i="5"/>
  <c r="AW52" i="5"/>
  <c r="AT143" i="5"/>
  <c r="AU143" i="5" s="1"/>
  <c r="AI24" i="11"/>
  <c r="L106" i="5"/>
  <c r="L89" i="5"/>
  <c r="O89" i="5" s="1"/>
  <c r="L111" i="9"/>
  <c r="M111" i="9" s="1"/>
  <c r="AU41" i="5"/>
  <c r="AX78" i="5"/>
  <c r="W83" i="11"/>
  <c r="AW53" i="11"/>
  <c r="AX137" i="11"/>
  <c r="AU70" i="5"/>
  <c r="M24" i="11"/>
  <c r="O83" i="11"/>
  <c r="AU69" i="5"/>
  <c r="AU39" i="5"/>
  <c r="AG83" i="11"/>
  <c r="AW33" i="11"/>
  <c r="L111" i="5"/>
  <c r="O111" i="5" s="1"/>
  <c r="AX27" i="11"/>
  <c r="AX77" i="5"/>
  <c r="AW61" i="11"/>
  <c r="AQ131" i="5"/>
  <c r="AW46" i="5"/>
  <c r="AU48" i="5"/>
  <c r="M131" i="11"/>
  <c r="AW102" i="11"/>
  <c r="AW49" i="11"/>
  <c r="L112" i="5"/>
  <c r="M112" i="5" s="1"/>
  <c r="AX46" i="5"/>
  <c r="AT129" i="5"/>
  <c r="AU129" i="5" s="1"/>
  <c r="AT131" i="11"/>
  <c r="AU131" i="11" s="1"/>
  <c r="AS24" i="11"/>
  <c r="AS131" i="11"/>
  <c r="W113" i="11"/>
  <c r="AX46" i="11"/>
  <c r="AX42" i="11"/>
  <c r="AX137" i="5"/>
  <c r="AW43" i="5"/>
  <c r="AI47" i="11"/>
  <c r="AW42" i="11"/>
  <c r="L94" i="5"/>
  <c r="O94" i="5" s="1"/>
  <c r="AW35" i="5"/>
  <c r="AU43" i="5"/>
  <c r="AW35" i="11"/>
  <c r="AU35" i="11"/>
  <c r="AU39" i="11"/>
  <c r="AU71" i="5"/>
  <c r="AX35" i="5"/>
  <c r="AW39" i="11"/>
  <c r="O47" i="11"/>
  <c r="L88" i="9"/>
  <c r="O88" i="9" s="1"/>
  <c r="AW57" i="11"/>
  <c r="AW59" i="11"/>
  <c r="AX74" i="5"/>
  <c r="AW109" i="11"/>
  <c r="AW101" i="11"/>
  <c r="AX36" i="11"/>
  <c r="AX45" i="11"/>
  <c r="AU60" i="5"/>
  <c r="AW29" i="5"/>
  <c r="AS83" i="11"/>
  <c r="AW106" i="11"/>
  <c r="AU57" i="11"/>
  <c r="AX51" i="11"/>
  <c r="AX50" i="11"/>
  <c r="AQ24" i="11"/>
  <c r="AU55" i="11"/>
  <c r="Y83" i="11"/>
  <c r="AI83" i="11"/>
  <c r="X147" i="11"/>
  <c r="AW111" i="11"/>
  <c r="AU53" i="11"/>
  <c r="AX57" i="11"/>
  <c r="AX53" i="11"/>
  <c r="AW112" i="11"/>
  <c r="AU49" i="11"/>
  <c r="AW45" i="11"/>
  <c r="W24" i="11"/>
  <c r="AH147" i="11"/>
  <c r="AX68" i="12"/>
  <c r="AW137" i="5"/>
  <c r="AX33" i="5"/>
  <c r="AX57" i="5"/>
  <c r="AX52" i="12"/>
  <c r="AW37" i="12"/>
  <c r="L96" i="9"/>
  <c r="O96" i="9" s="1"/>
  <c r="AW56" i="12"/>
  <c r="AX56" i="12"/>
  <c r="AU37" i="12"/>
  <c r="L96" i="5"/>
  <c r="M96" i="5" s="1"/>
  <c r="AW52" i="12"/>
  <c r="AW69" i="12"/>
  <c r="AW72" i="5"/>
  <c r="AW54" i="12"/>
  <c r="AX53" i="12"/>
  <c r="AU75" i="5"/>
  <c r="AW39" i="5"/>
  <c r="AW58" i="12"/>
  <c r="AX73" i="5"/>
  <c r="L105" i="5"/>
  <c r="M105" i="5" s="1"/>
  <c r="AU50" i="12"/>
  <c r="AW40" i="12"/>
  <c r="AW63" i="12"/>
  <c r="L105" i="9"/>
  <c r="O105" i="9" s="1"/>
  <c r="AU68" i="5"/>
  <c r="AW50" i="12"/>
  <c r="AB106" i="5"/>
  <c r="AB106" i="9" s="1"/>
  <c r="AF106" i="9" s="1"/>
  <c r="AT106" i="9" s="1"/>
  <c r="AU106" i="9" s="1"/>
  <c r="O47" i="12"/>
  <c r="AW53" i="12"/>
  <c r="AT24" i="12"/>
  <c r="AU24" i="12" s="1"/>
  <c r="AX40" i="12"/>
  <c r="L88" i="5"/>
  <c r="M88" i="5" s="1"/>
  <c r="AW100" i="12"/>
  <c r="AW95" i="12"/>
  <c r="AW94" i="12"/>
  <c r="M135" i="12"/>
  <c r="AQ135" i="12"/>
  <c r="AS135" i="12"/>
  <c r="AX64" i="12"/>
  <c r="AU74" i="12"/>
  <c r="G113" i="9"/>
  <c r="AW86" i="12"/>
  <c r="AX94" i="12"/>
  <c r="AU86" i="12"/>
  <c r="AW80" i="12"/>
  <c r="AB102" i="5"/>
  <c r="AB102" i="9" s="1"/>
  <c r="AF102" i="9" s="1"/>
  <c r="AI102" i="9" s="1"/>
  <c r="AX80" i="12"/>
  <c r="AU134" i="12"/>
  <c r="AW38" i="12"/>
  <c r="AX60" i="12"/>
  <c r="AW60" i="12"/>
  <c r="AU72" i="12"/>
  <c r="AX100" i="12"/>
  <c r="AW72" i="12"/>
  <c r="AX55" i="12"/>
  <c r="AW77" i="5"/>
  <c r="AX69" i="12"/>
  <c r="AW49" i="12"/>
  <c r="AX38" i="12"/>
  <c r="AW74" i="12"/>
  <c r="L101" i="5"/>
  <c r="O101" i="5" s="1"/>
  <c r="T147" i="5"/>
  <c r="Y135" i="12"/>
  <c r="AX70" i="12"/>
  <c r="AW109" i="12"/>
  <c r="AX111" i="12"/>
  <c r="AW33" i="12"/>
  <c r="AW92" i="12"/>
  <c r="AU61" i="5"/>
  <c r="AW111" i="12"/>
  <c r="AW136" i="12"/>
  <c r="AU80" i="5"/>
  <c r="AW59" i="13"/>
  <c r="AU34" i="5"/>
  <c r="AX58" i="5"/>
  <c r="AW60" i="5"/>
  <c r="AW66" i="13"/>
  <c r="AW89" i="13"/>
  <c r="AX45" i="5"/>
  <c r="AW34" i="5"/>
  <c r="AS24" i="13"/>
  <c r="AX41" i="13"/>
  <c r="R147" i="5"/>
  <c r="AX44" i="5"/>
  <c r="AQ24" i="13"/>
  <c r="M47" i="13"/>
  <c r="AG83" i="13"/>
  <c r="M83" i="13"/>
  <c r="AU70" i="13"/>
  <c r="AB110" i="5"/>
  <c r="AB110" i="9" s="1"/>
  <c r="AF110" i="9" s="1"/>
  <c r="AW62" i="13"/>
  <c r="AW41" i="13"/>
  <c r="AW33" i="13"/>
  <c r="W83" i="13"/>
  <c r="L108" i="5"/>
  <c r="M108" i="5" s="1"/>
  <c r="AU33" i="13"/>
  <c r="AQ47" i="13"/>
  <c r="W24" i="13"/>
  <c r="AB90" i="5"/>
  <c r="AB90" i="9" s="1"/>
  <c r="AF90" i="9" s="1"/>
  <c r="AW75" i="13"/>
  <c r="AW70" i="13"/>
  <c r="AX51" i="5"/>
  <c r="O47" i="5"/>
  <c r="AU75" i="13"/>
  <c r="L108" i="9"/>
  <c r="O108" i="9" s="1"/>
  <c r="AU137" i="13"/>
  <c r="AW49" i="13"/>
  <c r="L102" i="9"/>
  <c r="O102" i="9" s="1"/>
  <c r="AW69" i="5"/>
  <c r="AW137" i="13"/>
  <c r="AI135" i="13"/>
  <c r="AW44" i="5"/>
  <c r="AW50" i="13"/>
  <c r="AX50" i="5"/>
  <c r="AB89" i="5"/>
  <c r="AB89" i="9" s="1"/>
  <c r="AX76" i="13"/>
  <c r="AW54" i="13"/>
  <c r="AW35" i="13"/>
  <c r="AX50" i="13"/>
  <c r="AG37" i="9"/>
  <c r="L102" i="5"/>
  <c r="O102" i="5" s="1"/>
  <c r="AS135" i="13"/>
  <c r="W135" i="13"/>
  <c r="AU132" i="13"/>
  <c r="AW95" i="13"/>
  <c r="AI131" i="13"/>
  <c r="AV131" i="13"/>
  <c r="AX49" i="13"/>
  <c r="AS131" i="13"/>
  <c r="Y131" i="13"/>
  <c r="AB88" i="5"/>
  <c r="AB88" i="9" s="1"/>
  <c r="AW76" i="13"/>
  <c r="W47" i="13"/>
  <c r="AU35" i="13"/>
  <c r="AU67" i="5"/>
  <c r="AU59" i="5"/>
  <c r="AW75" i="5"/>
  <c r="O143" i="5"/>
  <c r="AW92" i="14"/>
  <c r="AG47" i="14"/>
  <c r="AX44" i="14"/>
  <c r="O34" i="9"/>
  <c r="AW38" i="5"/>
  <c r="Y83" i="14"/>
  <c r="AW68" i="5"/>
  <c r="AB100" i="5"/>
  <c r="AB100" i="9" s="1"/>
  <c r="AF100" i="9" s="1"/>
  <c r="AI100" i="9" s="1"/>
  <c r="AW80" i="14"/>
  <c r="AW136" i="14"/>
  <c r="AU38" i="5"/>
  <c r="AW96" i="14"/>
  <c r="AW49" i="14"/>
  <c r="AT24" i="5"/>
  <c r="AU24" i="5" s="1"/>
  <c r="Y131" i="14"/>
  <c r="W83" i="14"/>
  <c r="AU49" i="14"/>
  <c r="AU42" i="5"/>
  <c r="M47" i="14"/>
  <c r="AU63" i="5"/>
  <c r="AW42" i="5"/>
  <c r="AB93" i="5"/>
  <c r="AB93" i="9" s="1"/>
  <c r="AS47" i="14"/>
  <c r="AV131" i="14"/>
  <c r="M24" i="14"/>
  <c r="AW77" i="14"/>
  <c r="AW44" i="14"/>
  <c r="AU82" i="14"/>
  <c r="AW71" i="14"/>
  <c r="AU34" i="14"/>
  <c r="M37" i="9"/>
  <c r="AW82" i="5"/>
  <c r="Y118" i="9"/>
  <c r="AU71" i="14"/>
  <c r="AW69" i="14"/>
  <c r="AU69" i="14"/>
  <c r="AW58" i="14"/>
  <c r="AW27" i="14"/>
  <c r="Y45" i="9"/>
  <c r="AW36" i="5"/>
  <c r="AW27" i="5"/>
  <c r="O24" i="14"/>
  <c r="AS24" i="14"/>
  <c r="AI24" i="14"/>
  <c r="AX80" i="14"/>
  <c r="AU49" i="5"/>
  <c r="M43" i="9"/>
  <c r="W37" i="9"/>
  <c r="AX25" i="5"/>
  <c r="AX36" i="5"/>
  <c r="AX53" i="5"/>
  <c r="L93" i="9"/>
  <c r="O93" i="9" s="1"/>
  <c r="L93" i="5"/>
  <c r="AU56" i="5"/>
  <c r="AW56" i="5"/>
  <c r="AW73" i="14"/>
  <c r="W72" i="9"/>
  <c r="O49" i="9"/>
  <c r="AW30" i="9"/>
  <c r="AX27" i="5"/>
  <c r="AB108" i="5"/>
  <c r="AB108" i="9" s="1"/>
  <c r="AF108" i="9" s="1"/>
  <c r="AI108" i="9" s="1"/>
  <c r="AW38" i="14"/>
  <c r="AU27" i="5"/>
  <c r="L103" i="5"/>
  <c r="O103" i="5" s="1"/>
  <c r="X147" i="5"/>
  <c r="AB96" i="5"/>
  <c r="AB96" i="9" s="1"/>
  <c r="AF96" i="9" s="1"/>
  <c r="AI96" i="9" s="1"/>
  <c r="AU73" i="14"/>
  <c r="AU42" i="14"/>
  <c r="L110" i="5"/>
  <c r="M110" i="5" s="1"/>
  <c r="AX26" i="5"/>
  <c r="AW42" i="14"/>
  <c r="Y50" i="9"/>
  <c r="AS27" i="9"/>
  <c r="AI79" i="9"/>
  <c r="AI70" i="9"/>
  <c r="Y108" i="9"/>
  <c r="AI40" i="9"/>
  <c r="AS42" i="9"/>
  <c r="Y66" i="9"/>
  <c r="AI53" i="9"/>
  <c r="W66" i="9"/>
  <c r="AI77" i="9"/>
  <c r="AI56" i="9"/>
  <c r="AI27" i="9"/>
  <c r="AQ33" i="9"/>
  <c r="AI52" i="9"/>
  <c r="AS33" i="9"/>
  <c r="AI42" i="9"/>
  <c r="Y89" i="9"/>
  <c r="AI38" i="9"/>
  <c r="Y73" i="9"/>
  <c r="Y80" i="9"/>
  <c r="AI74" i="9"/>
  <c r="AI44" i="9"/>
  <c r="AH24" i="9"/>
  <c r="AQ91" i="9"/>
  <c r="W122" i="9"/>
  <c r="Y54" i="9"/>
  <c r="Y67" i="9"/>
  <c r="AX132" i="14"/>
  <c r="AW132" i="14"/>
  <c r="AX136" i="14"/>
  <c r="M143" i="5"/>
  <c r="AW128" i="14"/>
  <c r="AG143" i="5"/>
  <c r="AW134" i="5"/>
  <c r="M129" i="14"/>
  <c r="AU130" i="5"/>
  <c r="AW137" i="14"/>
  <c r="AI135" i="14"/>
  <c r="AX138" i="14"/>
  <c r="AX135" i="14" s="1"/>
  <c r="Y135" i="14"/>
  <c r="AU136" i="14"/>
  <c r="AR147" i="14"/>
  <c r="AV135" i="14"/>
  <c r="AT143" i="14"/>
  <c r="AU143" i="14" s="1"/>
  <c r="AW145" i="14"/>
  <c r="M131" i="5"/>
  <c r="AT143" i="13"/>
  <c r="AU143" i="13" s="1"/>
  <c r="AW117" i="13"/>
  <c r="AT131" i="13"/>
  <c r="AU131" i="13" s="1"/>
  <c r="AX133" i="13"/>
  <c r="AX131" i="13" s="1"/>
  <c r="AX143" i="13"/>
  <c r="AW127" i="13"/>
  <c r="AW136" i="13"/>
  <c r="Y125" i="9"/>
  <c r="AU146" i="13"/>
  <c r="AX138" i="13"/>
  <c r="AG135" i="13"/>
  <c r="O143" i="13"/>
  <c r="AT131" i="12"/>
  <c r="AU131" i="12" s="1"/>
  <c r="AW146" i="12"/>
  <c r="AU136" i="12"/>
  <c r="AW116" i="12"/>
  <c r="Y124" i="9"/>
  <c r="AX132" i="12"/>
  <c r="AU117" i="12"/>
  <c r="AU120" i="12"/>
  <c r="AU132" i="12"/>
  <c r="AW118" i="12"/>
  <c r="AX118" i="12"/>
  <c r="W113" i="12"/>
  <c r="AT130" i="12"/>
  <c r="AU130" i="12" s="1"/>
  <c r="AX146" i="12"/>
  <c r="AX115" i="12"/>
  <c r="AS131" i="12"/>
  <c r="AQ113" i="12"/>
  <c r="M113" i="12"/>
  <c r="AW115" i="12"/>
  <c r="AQ131" i="11"/>
  <c r="AV131" i="11"/>
  <c r="AW131" i="11" s="1"/>
  <c r="AW145" i="5"/>
  <c r="AX134" i="11"/>
  <c r="AW121" i="11"/>
  <c r="O123" i="9"/>
  <c r="O135" i="5"/>
  <c r="AX138" i="11"/>
  <c r="M143" i="11"/>
  <c r="AW134" i="11"/>
  <c r="AT143" i="11"/>
  <c r="AU143" i="11" s="1"/>
  <c r="AX133" i="11"/>
  <c r="AX131" i="11" s="1"/>
  <c r="AU131" i="5"/>
  <c r="AX131" i="5"/>
  <c r="AW138" i="11"/>
  <c r="W117" i="9"/>
  <c r="AX144" i="10"/>
  <c r="AW144" i="10"/>
  <c r="AW119" i="10"/>
  <c r="AW122" i="10"/>
  <c r="AU145" i="5"/>
  <c r="O131" i="5"/>
  <c r="AW120" i="10"/>
  <c r="AX145" i="5"/>
  <c r="AW133" i="10"/>
  <c r="AT131" i="10"/>
  <c r="AX136" i="10"/>
  <c r="AX135" i="10" s="1"/>
  <c r="AX138" i="5"/>
  <c r="AV143" i="8"/>
  <c r="AW143" i="8" s="1"/>
  <c r="AU144" i="8"/>
  <c r="AX144" i="8"/>
  <c r="AX143" i="8" s="1"/>
  <c r="AW137" i="8"/>
  <c r="Y135" i="8"/>
  <c r="AI135" i="7"/>
  <c r="X143" i="9"/>
  <c r="AQ45" i="9"/>
  <c r="AS46" i="9"/>
  <c r="AS39" i="9"/>
  <c r="AQ112" i="9"/>
  <c r="L94" i="9"/>
  <c r="O94" i="9" s="1"/>
  <c r="M131" i="6"/>
  <c r="AS79" i="9"/>
  <c r="AG42" i="9"/>
  <c r="AS56" i="9"/>
  <c r="Y37" i="9"/>
  <c r="AX135" i="6"/>
  <c r="Y100" i="9"/>
  <c r="AQ39" i="9"/>
  <c r="Y90" i="9"/>
  <c r="AQ35" i="9"/>
  <c r="W131" i="6"/>
  <c r="Y147" i="6"/>
  <c r="AQ79" i="9"/>
  <c r="AI45" i="9"/>
  <c r="AQ75" i="9"/>
  <c r="AQ101" i="9"/>
  <c r="AQ49" i="9"/>
  <c r="AQ117" i="9"/>
  <c r="AI71" i="9"/>
  <c r="AI62" i="9"/>
  <c r="AV45" i="9"/>
  <c r="O60" i="9"/>
  <c r="AS147" i="6"/>
  <c r="M135" i="5"/>
  <c r="X135" i="9"/>
  <c r="AG133" i="9"/>
  <c r="AH135" i="9"/>
  <c r="W118" i="9"/>
  <c r="AQ135" i="5"/>
  <c r="W135" i="5"/>
  <c r="N128" i="9"/>
  <c r="AV128" i="9" s="1"/>
  <c r="AW146" i="3"/>
  <c r="W141" i="9"/>
  <c r="AU143" i="3"/>
  <c r="AX96" i="4"/>
  <c r="AW106" i="4"/>
  <c r="L135" i="9"/>
  <c r="O126" i="9"/>
  <c r="W88" i="9"/>
  <c r="Y117" i="9"/>
  <c r="Y94" i="9"/>
  <c r="AG83" i="4"/>
  <c r="Y144" i="9"/>
  <c r="Y111" i="9"/>
  <c r="AS131" i="4"/>
  <c r="W133" i="9"/>
  <c r="AQ138" i="9"/>
  <c r="AQ119" i="9"/>
  <c r="AG113" i="4"/>
  <c r="Y103" i="9"/>
  <c r="AS47" i="4"/>
  <c r="AW146" i="4"/>
  <c r="AW95" i="4"/>
  <c r="AH143" i="9"/>
  <c r="AI145" i="9"/>
  <c r="M126" i="9"/>
  <c r="AU95" i="4"/>
  <c r="AU134" i="4"/>
  <c r="AX90" i="4"/>
  <c r="AV47" i="4"/>
  <c r="O138" i="9"/>
  <c r="AS138" i="9"/>
  <c r="AT143" i="1"/>
  <c r="AW138" i="1"/>
  <c r="M137" i="9"/>
  <c r="AV143" i="1"/>
  <c r="AU144" i="1"/>
  <c r="AI22" i="2"/>
  <c r="Y18" i="2"/>
  <c r="AQ143" i="7"/>
  <c r="AW41" i="7"/>
  <c r="AW125" i="10"/>
  <c r="AW131" i="10"/>
  <c r="AX135" i="12"/>
  <c r="AW128" i="13"/>
  <c r="AW77" i="13"/>
  <c r="AW133" i="3"/>
  <c r="O135" i="11"/>
  <c r="AS83" i="3"/>
  <c r="AX73" i="7"/>
  <c r="AW70" i="7"/>
  <c r="AW62" i="7"/>
  <c r="AV24" i="3"/>
  <c r="AV135" i="7"/>
  <c r="AW135" i="7" s="1"/>
  <c r="W24" i="6"/>
  <c r="Y24" i="13"/>
  <c r="Y135" i="11"/>
  <c r="AT135" i="5"/>
  <c r="AU135" i="5" s="1"/>
  <c r="AW24" i="6"/>
  <c r="AW116" i="3"/>
  <c r="AG24" i="13"/>
  <c r="AX145" i="14"/>
  <c r="AT135" i="4"/>
  <c r="AU135" i="4" s="1"/>
  <c r="AW121" i="10"/>
  <c r="AW117" i="11"/>
  <c r="AV47" i="10"/>
  <c r="AV135" i="10"/>
  <c r="AT135" i="11"/>
  <c r="AU135" i="11" s="1"/>
  <c r="AS24" i="8"/>
  <c r="AW144" i="12"/>
  <c r="O143" i="14"/>
  <c r="AW126" i="4"/>
  <c r="AX136" i="7"/>
  <c r="AX135" i="7" s="1"/>
  <c r="AT135" i="7"/>
  <c r="AW104" i="8"/>
  <c r="AT143" i="10"/>
  <c r="AU143" i="10" s="1"/>
  <c r="Y131" i="12"/>
  <c r="AW121" i="3"/>
  <c r="AG24" i="14"/>
  <c r="W24" i="14"/>
  <c r="AW79" i="14"/>
  <c r="AT131" i="14"/>
  <c r="AU131" i="14" s="1"/>
  <c r="AW144" i="14"/>
  <c r="O135" i="14"/>
  <c r="AW138" i="14"/>
  <c r="AW134" i="14"/>
  <c r="AT135" i="14"/>
  <c r="AU135" i="14" s="1"/>
  <c r="AX136" i="13"/>
  <c r="AX135" i="13" s="1"/>
  <c r="AT135" i="13"/>
  <c r="AU135" i="13" s="1"/>
  <c r="AW138" i="13"/>
  <c r="AI143" i="13"/>
  <c r="AW135" i="13"/>
  <c r="Y135" i="13"/>
  <c r="AS83" i="12"/>
  <c r="Y24" i="12"/>
  <c r="M24" i="12"/>
  <c r="AG24" i="12"/>
  <c r="AI83" i="12"/>
  <c r="AI131" i="12"/>
  <c r="AT135" i="12"/>
  <c r="AU135" i="12" s="1"/>
  <c r="AW120" i="12"/>
  <c r="AV135" i="12"/>
  <c r="AW134" i="12"/>
  <c r="AG24" i="11"/>
  <c r="AW69" i="11"/>
  <c r="AW146" i="11"/>
  <c r="Y135" i="10"/>
  <c r="AI135" i="10"/>
  <c r="AT135" i="10"/>
  <c r="AU135" i="10" s="1"/>
  <c r="AU46" i="10"/>
  <c r="Y47" i="10"/>
  <c r="O24" i="5"/>
  <c r="M24" i="5"/>
  <c r="AX73" i="10"/>
  <c r="AW45" i="10"/>
  <c r="W94" i="9"/>
  <c r="W24" i="10"/>
  <c r="AT47" i="10"/>
  <c r="AU47" i="10" s="1"/>
  <c r="AX96" i="10"/>
  <c r="AW104" i="10"/>
  <c r="AX45" i="10"/>
  <c r="AX35" i="10"/>
  <c r="AX61" i="10"/>
  <c r="AX28" i="10"/>
  <c r="AX40" i="10"/>
  <c r="O83" i="10"/>
  <c r="AW49" i="10"/>
  <c r="AW35" i="10"/>
  <c r="AW62" i="10"/>
  <c r="AX107" i="10"/>
  <c r="AW28" i="10"/>
  <c r="AW40" i="10"/>
  <c r="Y47" i="5"/>
  <c r="AT135" i="8"/>
  <c r="AU135" i="8" s="1"/>
  <c r="AX138" i="8"/>
  <c r="AU137" i="8"/>
  <c r="AV135" i="8"/>
  <c r="AW136" i="8"/>
  <c r="N135" i="9"/>
  <c r="AX136" i="8"/>
  <c r="AU136" i="8"/>
  <c r="AX137" i="8"/>
  <c r="AW138" i="8"/>
  <c r="W113" i="8"/>
  <c r="AR135" i="5"/>
  <c r="Y143" i="3"/>
  <c r="AS143" i="3"/>
  <c r="AT135" i="3"/>
  <c r="AU135" i="3" s="1"/>
  <c r="AP135" i="9"/>
  <c r="AW141" i="1"/>
  <c r="AV140" i="1"/>
  <c r="AW140" i="1" s="1"/>
  <c r="AW146" i="1"/>
  <c r="AR136" i="9"/>
  <c r="AR135" i="9" s="1"/>
  <c r="AO135" i="9"/>
  <c r="V135" i="9"/>
  <c r="AG136" i="9"/>
  <c r="E135" i="9"/>
  <c r="AF135" i="9"/>
  <c r="AU136" i="1"/>
  <c r="AT135" i="1"/>
  <c r="AW123" i="14"/>
  <c r="AU26" i="14"/>
  <c r="AT24" i="14"/>
  <c r="AU24" i="14" s="1"/>
  <c r="AV24" i="14"/>
  <c r="AV83" i="14"/>
  <c r="AQ83" i="14"/>
  <c r="W24" i="5"/>
  <c r="AX116" i="14"/>
  <c r="AX133" i="14"/>
  <c r="AX131" i="14" s="1"/>
  <c r="AU84" i="14"/>
  <c r="AT83" i="14"/>
  <c r="AU83" i="14" s="1"/>
  <c r="AW126" i="13"/>
  <c r="AG113" i="13"/>
  <c r="AW103" i="13"/>
  <c r="AT83" i="13"/>
  <c r="AU83" i="13" s="1"/>
  <c r="AT24" i="13"/>
  <c r="AU24" i="13" s="1"/>
  <c r="AW121" i="13"/>
  <c r="AV83" i="13"/>
  <c r="Y83" i="13"/>
  <c r="M24" i="13"/>
  <c r="AW26" i="13"/>
  <c r="AV24" i="13"/>
  <c r="O83" i="13"/>
  <c r="AW116" i="13"/>
  <c r="AW115" i="13"/>
  <c r="AX116" i="13"/>
  <c r="AW133" i="13"/>
  <c r="AI83" i="13"/>
  <c r="E147" i="13"/>
  <c r="W83" i="12"/>
  <c r="AX109" i="12"/>
  <c r="O24" i="12"/>
  <c r="AV83" i="12"/>
  <c r="AW127" i="12"/>
  <c r="AW123" i="12"/>
  <c r="AV24" i="12"/>
  <c r="AX116" i="12"/>
  <c r="AW128" i="12"/>
  <c r="AG83" i="12"/>
  <c r="AW121" i="12"/>
  <c r="Y85" i="5"/>
  <c r="M83" i="12"/>
  <c r="AQ83" i="12"/>
  <c r="Y83" i="12"/>
  <c r="O83" i="12"/>
  <c r="AU84" i="12"/>
  <c r="AT83" i="12"/>
  <c r="AU83" i="12" s="1"/>
  <c r="AW138" i="12"/>
  <c r="AW145" i="12"/>
  <c r="AT143" i="12"/>
  <c r="AW143" i="12" s="1"/>
  <c r="AW137" i="12"/>
  <c r="AX143" i="12"/>
  <c r="AW38" i="11"/>
  <c r="AV83" i="11"/>
  <c r="AT83" i="11"/>
  <c r="AU83" i="11" s="1"/>
  <c r="AW26" i="11"/>
  <c r="AV24" i="11"/>
  <c r="AU26" i="11"/>
  <c r="AT24" i="11"/>
  <c r="AU24" i="11" s="1"/>
  <c r="H83" i="5"/>
  <c r="H147" i="5" s="1"/>
  <c r="W83" i="10"/>
  <c r="AQ24" i="10"/>
  <c r="AI83" i="10"/>
  <c r="Z83" i="5"/>
  <c r="Z147" i="5" s="1"/>
  <c r="AV83" i="10"/>
  <c r="AG83" i="10"/>
  <c r="AT83" i="10"/>
  <c r="AU83" i="10" s="1"/>
  <c r="M83" i="10"/>
  <c r="AV24" i="10"/>
  <c r="AW106" i="10"/>
  <c r="AU26" i="10"/>
  <c r="AT24" i="10"/>
  <c r="AU24" i="10" s="1"/>
  <c r="AU131" i="10"/>
  <c r="AX146" i="10"/>
  <c r="AX143" i="10" s="1"/>
  <c r="AW145" i="10"/>
  <c r="AW146" i="10"/>
  <c r="AW143" i="10"/>
  <c r="O113" i="10"/>
  <c r="AG83" i="8"/>
  <c r="Y24" i="8"/>
  <c r="AW26" i="8"/>
  <c r="AV24" i="8"/>
  <c r="O24" i="8"/>
  <c r="M24" i="8"/>
  <c r="AW76" i="8"/>
  <c r="AT83" i="8"/>
  <c r="AU83" i="8" s="1"/>
  <c r="AQ83" i="8"/>
  <c r="O83" i="8"/>
  <c r="AW120" i="8"/>
  <c r="AU26" i="8"/>
  <c r="AT24" i="8"/>
  <c r="AU24" i="8" s="1"/>
  <c r="AW84" i="8"/>
  <c r="AV83" i="8"/>
  <c r="AW121" i="7"/>
  <c r="AW134" i="7"/>
  <c r="AW119" i="7"/>
  <c r="AS83" i="7"/>
  <c r="M24" i="6"/>
  <c r="AW83" i="6"/>
  <c r="AW95" i="3"/>
  <c r="AW88" i="3"/>
  <c r="AS24" i="3"/>
  <c r="AX53" i="3"/>
  <c r="O47" i="3"/>
  <c r="AX123" i="3"/>
  <c r="AU123" i="3"/>
  <c r="AV83" i="3"/>
  <c r="AW108" i="3"/>
  <c r="AX29" i="9"/>
  <c r="AW106" i="3"/>
  <c r="AX126" i="3"/>
  <c r="AX69" i="3"/>
  <c r="AW84" i="3"/>
  <c r="AT83" i="3"/>
  <c r="AU83" i="3" s="1"/>
  <c r="AX118" i="3"/>
  <c r="AU26" i="3"/>
  <c r="AT24" i="3"/>
  <c r="AU24" i="3" s="1"/>
  <c r="AW123" i="4"/>
  <c r="AW103" i="4"/>
  <c r="AW64" i="4"/>
  <c r="AW87" i="4"/>
  <c r="AW127" i="4"/>
  <c r="AQ123" i="9"/>
  <c r="AU37" i="1"/>
  <c r="AU95" i="1"/>
  <c r="AG53" i="9"/>
  <c r="AI66" i="9"/>
  <c r="O127" i="9"/>
  <c r="AV37" i="9"/>
  <c r="Y104" i="9"/>
  <c r="Y88" i="9"/>
  <c r="AS69" i="9"/>
  <c r="L24" i="9"/>
  <c r="O59" i="9"/>
  <c r="AV131" i="1"/>
  <c r="AW131" i="1" s="1"/>
  <c r="AW132" i="1"/>
  <c r="AT24" i="1"/>
  <c r="W42" i="9"/>
  <c r="Y47" i="1"/>
  <c r="AW121" i="1"/>
  <c r="AS43" i="9"/>
  <c r="AW77" i="1"/>
  <c r="AV83" i="1"/>
  <c r="Y62" i="9"/>
  <c r="W79" i="9"/>
  <c r="AQ43" i="9"/>
  <c r="AQ69" i="9"/>
  <c r="AP24" i="9"/>
  <c r="AF24" i="9"/>
  <c r="AI75" i="9"/>
  <c r="V24" i="9"/>
  <c r="AG52" i="9"/>
  <c r="Y106" i="9"/>
  <c r="AV24" i="1"/>
  <c r="AK83" i="9"/>
  <c r="AI24" i="1"/>
  <c r="AT83" i="1"/>
  <c r="AV135" i="1"/>
  <c r="AV24" i="7"/>
  <c r="AX124" i="7"/>
  <c r="AW67" i="7"/>
  <c r="AW54" i="7"/>
  <c r="AW125" i="7"/>
  <c r="M113" i="7"/>
  <c r="AT24" i="7"/>
  <c r="AU24" i="7" s="1"/>
  <c r="AW33" i="7"/>
  <c r="AW57" i="7"/>
  <c r="AT83" i="7"/>
  <c r="AU83" i="7" s="1"/>
  <c r="AV83" i="7"/>
  <c r="AU135" i="6"/>
  <c r="AX24" i="6"/>
  <c r="AU113" i="6"/>
  <c r="AW135" i="6"/>
  <c r="AG113" i="6"/>
  <c r="M113" i="6"/>
  <c r="AX83" i="6"/>
  <c r="AG83" i="6"/>
  <c r="W83" i="6"/>
  <c r="M83" i="6"/>
  <c r="AU83" i="6"/>
  <c r="AG135" i="6"/>
  <c r="M135" i="6"/>
  <c r="W135" i="6"/>
  <c r="W113" i="6"/>
  <c r="AQ83" i="6"/>
  <c r="F83" i="9"/>
  <c r="AQ24" i="5"/>
  <c r="Y24" i="5"/>
  <c r="AG24" i="5"/>
  <c r="Y84" i="5"/>
  <c r="V83" i="5"/>
  <c r="P83" i="9"/>
  <c r="X83" i="9"/>
  <c r="AQ116" i="9"/>
  <c r="AI83" i="4"/>
  <c r="AW133" i="4"/>
  <c r="AW112" i="4"/>
  <c r="AP83" i="9"/>
  <c r="M133" i="9"/>
  <c r="AX133" i="4"/>
  <c r="N83" i="9"/>
  <c r="AQ118" i="9"/>
  <c r="E83" i="9"/>
  <c r="AH83" i="9"/>
  <c r="W119" i="9"/>
  <c r="AF98" i="9"/>
  <c r="AI98" i="9" s="1"/>
  <c r="O83" i="4"/>
  <c r="W83" i="4"/>
  <c r="AV83" i="4"/>
  <c r="AW37" i="4"/>
  <c r="AT83" i="4"/>
  <c r="AU83" i="4" s="1"/>
  <c r="E24" i="9"/>
  <c r="X24" i="9"/>
  <c r="N24" i="9"/>
  <c r="O26" i="9"/>
  <c r="AR25" i="9"/>
  <c r="AS25" i="9" s="1"/>
  <c r="AO24" i="9"/>
  <c r="AG44" i="9"/>
  <c r="AT24" i="4"/>
  <c r="AU24" i="4" s="1"/>
  <c r="AW25" i="4"/>
  <c r="AV24" i="4"/>
  <c r="L97" i="9"/>
  <c r="O99" i="9"/>
  <c r="M99" i="9"/>
  <c r="AT99" i="9"/>
  <c r="AG99" i="9"/>
  <c r="AI99" i="9"/>
  <c r="AG97" i="5"/>
  <c r="AI97" i="5"/>
  <c r="AO98" i="9"/>
  <c r="AR98" i="5"/>
  <c r="V147" i="11"/>
  <c r="E147" i="10"/>
  <c r="AW29" i="9"/>
  <c r="AR147" i="12"/>
  <c r="Y24" i="1"/>
  <c r="AW55" i="14"/>
  <c r="AU54" i="5"/>
  <c r="W84" i="5"/>
  <c r="AF116" i="9"/>
  <c r="AT116" i="9" s="1"/>
  <c r="AU36" i="14"/>
  <c r="O48" i="9"/>
  <c r="AW63" i="14"/>
  <c r="Y123" i="9"/>
  <c r="AV76" i="9"/>
  <c r="AU79" i="5"/>
  <c r="AU144" i="5"/>
  <c r="L87" i="9"/>
  <c r="O87" i="9" s="1"/>
  <c r="AW53" i="14"/>
  <c r="AW36" i="14"/>
  <c r="Y33" i="9"/>
  <c r="AX53" i="14"/>
  <c r="AX144" i="5"/>
  <c r="AU76" i="5"/>
  <c r="AQ114" i="5"/>
  <c r="Y91" i="5"/>
  <c r="AX57" i="14"/>
  <c r="AT47" i="5"/>
  <c r="AX47" i="5" s="1"/>
  <c r="AW79" i="5"/>
  <c r="N147" i="5"/>
  <c r="M26" i="9"/>
  <c r="O133" i="9"/>
  <c r="AF115" i="9"/>
  <c r="AT115" i="9" s="1"/>
  <c r="AX115" i="9" s="1"/>
  <c r="O119" i="9"/>
  <c r="O68" i="9"/>
  <c r="W116" i="9"/>
  <c r="M118" i="9"/>
  <c r="O113" i="5"/>
  <c r="AB95" i="5"/>
  <c r="AB95" i="9" s="1"/>
  <c r="AF95" i="9" s="1"/>
  <c r="AU48" i="13"/>
  <c r="O132" i="9"/>
  <c r="AB84" i="5"/>
  <c r="AB84" i="9" s="1"/>
  <c r="AF84" i="9" s="1"/>
  <c r="Y65" i="9"/>
  <c r="W68" i="9"/>
  <c r="AU64" i="13"/>
  <c r="AW93" i="13"/>
  <c r="W65" i="9"/>
  <c r="AW80" i="11"/>
  <c r="AW72" i="11"/>
  <c r="AW64" i="11"/>
  <c r="AU48" i="11"/>
  <c r="O118" i="9"/>
  <c r="O80" i="9"/>
  <c r="AU40" i="11"/>
  <c r="AW94" i="11"/>
  <c r="AG79" i="9"/>
  <c r="AW58" i="11"/>
  <c r="Y90" i="5"/>
  <c r="AW44" i="11"/>
  <c r="Y64" i="9"/>
  <c r="AB111" i="5"/>
  <c r="AB111" i="9" s="1"/>
  <c r="AF111" i="9" s="1"/>
  <c r="AI111" i="9" s="1"/>
  <c r="Y77" i="9"/>
  <c r="AX58" i="11"/>
  <c r="AW41" i="11"/>
  <c r="O141" i="9"/>
  <c r="AW40" i="11"/>
  <c r="W90" i="9"/>
  <c r="AW105" i="10"/>
  <c r="AX42" i="10"/>
  <c r="AX105" i="10"/>
  <c r="AW109" i="10"/>
  <c r="AG69" i="9"/>
  <c r="W109" i="9"/>
  <c r="AX58" i="8"/>
  <c r="O137" i="9"/>
  <c r="AQ47" i="8"/>
  <c r="W43" i="9"/>
  <c r="AQ34" i="9"/>
  <c r="AS45" i="9"/>
  <c r="AW66" i="7"/>
  <c r="AQ57" i="9"/>
  <c r="O47" i="7"/>
  <c r="AQ74" i="9"/>
  <c r="AW73" i="7"/>
  <c r="AW71" i="7"/>
  <c r="AW53" i="7"/>
  <c r="AG43" i="9"/>
  <c r="AV41" i="9"/>
  <c r="AW85" i="7"/>
  <c r="AW63" i="7"/>
  <c r="AW40" i="7"/>
  <c r="AG137" i="9"/>
  <c r="AG82" i="9"/>
  <c r="AT61" i="9"/>
  <c r="AX61" i="9" s="1"/>
  <c r="AT72" i="9"/>
  <c r="AX72" i="9" s="1"/>
  <c r="AS61" i="9"/>
  <c r="AX100" i="7"/>
  <c r="O115" i="9"/>
  <c r="Y109" i="9"/>
  <c r="O72" i="9"/>
  <c r="AI69" i="9"/>
  <c r="AS74" i="9"/>
  <c r="AG47" i="6"/>
  <c r="M47" i="6"/>
  <c r="W47" i="6"/>
  <c r="AI138" i="9"/>
  <c r="W35" i="9"/>
  <c r="Y110" i="9"/>
  <c r="V84" i="9"/>
  <c r="AQ103" i="9"/>
  <c r="Y95" i="9"/>
  <c r="AQ87" i="9"/>
  <c r="AS135" i="5"/>
  <c r="AQ92" i="9"/>
  <c r="AW36" i="3"/>
  <c r="AW101" i="3"/>
  <c r="AW107" i="3"/>
  <c r="AW109" i="3"/>
  <c r="AW75" i="3"/>
  <c r="AX143" i="3"/>
  <c r="AX61" i="3"/>
  <c r="AX37" i="3"/>
  <c r="AW53" i="3"/>
  <c r="W82" i="9"/>
  <c r="O122" i="9"/>
  <c r="AW35" i="3"/>
  <c r="AG141" i="9"/>
  <c r="AS49" i="9"/>
  <c r="AW92" i="3"/>
  <c r="AX104" i="3"/>
  <c r="AX96" i="3"/>
  <c r="AI47" i="3"/>
  <c r="AX55" i="3"/>
  <c r="AW55" i="3"/>
  <c r="AW103" i="3"/>
  <c r="AW61" i="3"/>
  <c r="AW26" i="3"/>
  <c r="AQ130" i="9"/>
  <c r="W103" i="9"/>
  <c r="AX68" i="4"/>
  <c r="AX75" i="4"/>
  <c r="AT47" i="4"/>
  <c r="AW47" i="4" s="1"/>
  <c r="AU105" i="4"/>
  <c r="M33" i="9"/>
  <c r="AX64" i="4"/>
  <c r="AW33" i="4"/>
  <c r="AW28" i="4"/>
  <c r="AW54" i="4"/>
  <c r="W87" i="9"/>
  <c r="Y127" i="9"/>
  <c r="Y92" i="9"/>
  <c r="AW43" i="4"/>
  <c r="AX54" i="4"/>
  <c r="AX33" i="4"/>
  <c r="AX63" i="4"/>
  <c r="Y102" i="9"/>
  <c r="AW75" i="4"/>
  <c r="AG59" i="9"/>
  <c r="Y121" i="9"/>
  <c r="AW63" i="4"/>
  <c r="AF124" i="9"/>
  <c r="AG124" i="9" s="1"/>
  <c r="L95" i="9"/>
  <c r="M95" i="9" s="1"/>
  <c r="AG138" i="9"/>
  <c r="AG76" i="9"/>
  <c r="AQ44" i="9"/>
  <c r="AQ37" i="9"/>
  <c r="W127" i="9"/>
  <c r="AU90" i="1"/>
  <c r="AI54" i="9"/>
  <c r="AT60" i="9"/>
  <c r="AU60" i="9" s="1"/>
  <c r="AV47" i="1"/>
  <c r="AW47" i="1" s="1"/>
  <c r="AS60" i="9"/>
  <c r="AS44" i="9"/>
  <c r="AI63" i="9"/>
  <c r="AI49" i="9"/>
  <c r="AS134" i="9"/>
  <c r="AG63" i="9"/>
  <c r="Y82" i="9"/>
  <c r="AV33" i="9"/>
  <c r="G143" i="9"/>
  <c r="AG65" i="9"/>
  <c r="Y93" i="9"/>
  <c r="AS47" i="1"/>
  <c r="AW93" i="10"/>
  <c r="L131" i="9"/>
  <c r="L92" i="9"/>
  <c r="O92" i="9" s="1"/>
  <c r="AW34" i="12"/>
  <c r="AX76" i="12"/>
  <c r="AX34" i="12"/>
  <c r="O53" i="9"/>
  <c r="AW44" i="12"/>
  <c r="AX39" i="12"/>
  <c r="AW62" i="12"/>
  <c r="AW76" i="12"/>
  <c r="AW36" i="12"/>
  <c r="Y122" i="9"/>
  <c r="AW73" i="13"/>
  <c r="AW85" i="13"/>
  <c r="AW80" i="13"/>
  <c r="AW72" i="13"/>
  <c r="AW55" i="13"/>
  <c r="O136" i="9"/>
  <c r="W47" i="5"/>
  <c r="AW100" i="14"/>
  <c r="AW108" i="14"/>
  <c r="AW94" i="13"/>
  <c r="AP147" i="13"/>
  <c r="AX96" i="13"/>
  <c r="AW100" i="13"/>
  <c r="L92" i="5"/>
  <c r="AW87" i="12"/>
  <c r="AX103" i="12"/>
  <c r="AU105" i="12"/>
  <c r="AX105" i="12"/>
  <c r="W95" i="5"/>
  <c r="W47" i="11"/>
  <c r="AW74" i="11"/>
  <c r="AW66" i="11"/>
  <c r="W54" i="9"/>
  <c r="AX101" i="10"/>
  <c r="AW85" i="10"/>
  <c r="AW101" i="10"/>
  <c r="AW91" i="10"/>
  <c r="O79" i="9"/>
  <c r="AW96" i="10"/>
  <c r="Y25" i="9"/>
  <c r="AW78" i="8"/>
  <c r="AW80" i="8"/>
  <c r="AW91" i="8"/>
  <c r="AW67" i="8"/>
  <c r="W69" i="9"/>
  <c r="AI73" i="9"/>
  <c r="O76" i="9"/>
  <c r="Y115" i="9"/>
  <c r="O110" i="9"/>
  <c r="O106" i="9"/>
  <c r="O51" i="9"/>
  <c r="AW105" i="8"/>
  <c r="AI51" i="9"/>
  <c r="AX79" i="8"/>
  <c r="AW90" i="8"/>
  <c r="AW79" i="8"/>
  <c r="AW85" i="8"/>
  <c r="AU90" i="8"/>
  <c r="Y78" i="9"/>
  <c r="AI36" i="9"/>
  <c r="Y69" i="9"/>
  <c r="AQ122" i="9"/>
  <c r="AQ42" i="9"/>
  <c r="AW132" i="8"/>
  <c r="AW52" i="8"/>
  <c r="W134" i="9"/>
  <c r="M134" i="9"/>
  <c r="AW89" i="8"/>
  <c r="AX105" i="8"/>
  <c r="AX66" i="8"/>
  <c r="M122" i="9"/>
  <c r="N129" i="8"/>
  <c r="O129" i="8" s="1"/>
  <c r="X129" i="8" s="1"/>
  <c r="Y129" i="8" s="1"/>
  <c r="AH129" i="8" s="1"/>
  <c r="AI129" i="8" s="1"/>
  <c r="AR129" i="8" s="1"/>
  <c r="AS129" i="8" s="1"/>
  <c r="M129" i="8"/>
  <c r="AW144" i="8"/>
  <c r="AW37" i="8"/>
  <c r="W92" i="9"/>
  <c r="AQ51" i="9"/>
  <c r="AX28" i="8"/>
  <c r="AS78" i="9"/>
  <c r="AS57" i="9"/>
  <c r="AW93" i="8"/>
  <c r="AW110" i="8"/>
  <c r="AW74" i="8"/>
  <c r="AW101" i="8"/>
  <c r="O67" i="9"/>
  <c r="O43" i="9"/>
  <c r="W105" i="9"/>
  <c r="M44" i="9"/>
  <c r="N131" i="9"/>
  <c r="O38" i="9"/>
  <c r="W124" i="9"/>
  <c r="Y79" i="9"/>
  <c r="Y72" i="9"/>
  <c r="AQ120" i="9"/>
  <c r="AS26" i="9"/>
  <c r="W106" i="9"/>
  <c r="Y68" i="9"/>
  <c r="O64" i="9"/>
  <c r="O77" i="9"/>
  <c r="AS51" i="9"/>
  <c r="AF47" i="9"/>
  <c r="AI82" i="9"/>
  <c r="W136" i="9"/>
  <c r="AW78" i="7"/>
  <c r="W108" i="9"/>
  <c r="Y58" i="9"/>
  <c r="AS66" i="9"/>
  <c r="Y91" i="9"/>
  <c r="AS34" i="9"/>
  <c r="AG34" i="9"/>
  <c r="O74" i="9"/>
  <c r="O71" i="9"/>
  <c r="Y87" i="9"/>
  <c r="AW124" i="7"/>
  <c r="AW89" i="7"/>
  <c r="AT56" i="9"/>
  <c r="AU56" i="9" s="1"/>
  <c r="AQ107" i="9"/>
  <c r="AX78" i="7"/>
  <c r="AW45" i="7"/>
  <c r="AW37" i="7"/>
  <c r="AW26" i="7"/>
  <c r="Y47" i="7"/>
  <c r="AE147" i="9"/>
  <c r="AS75" i="9"/>
  <c r="AG68" i="9"/>
  <c r="W107" i="9"/>
  <c r="O44" i="9"/>
  <c r="AQ124" i="9"/>
  <c r="AQ54" i="9"/>
  <c r="W57" i="9"/>
  <c r="W120" i="9"/>
  <c r="AW108" i="7"/>
  <c r="AW136" i="7"/>
  <c r="AW96" i="7"/>
  <c r="AU96" i="7"/>
  <c r="AU108" i="7"/>
  <c r="AG64" i="9"/>
  <c r="O82" i="9"/>
  <c r="W63" i="9"/>
  <c r="W34" i="9"/>
  <c r="AT48" i="9"/>
  <c r="AX48" i="9" s="1"/>
  <c r="W53" i="9"/>
  <c r="AQ52" i="9"/>
  <c r="AQ85" i="9"/>
  <c r="AS76" i="9"/>
  <c r="AW77" i="7"/>
  <c r="AW116" i="7"/>
  <c r="AG47" i="7"/>
  <c r="AW49" i="7"/>
  <c r="W28" i="9"/>
  <c r="AX87" i="7"/>
  <c r="L109" i="9"/>
  <c r="M109" i="9" s="1"/>
  <c r="M40" i="9"/>
  <c r="AG75" i="9"/>
  <c r="AT77" i="9"/>
  <c r="AU77" i="9" s="1"/>
  <c r="W96" i="9"/>
  <c r="W59" i="9"/>
  <c r="AT136" i="9"/>
  <c r="Y105" i="9"/>
  <c r="O56" i="9"/>
  <c r="AQ134" i="9"/>
  <c r="AS73" i="9"/>
  <c r="AW88" i="7"/>
  <c r="AS52" i="9"/>
  <c r="AT73" i="9"/>
  <c r="AU73" i="9" s="1"/>
  <c r="W112" i="9"/>
  <c r="W39" i="9"/>
  <c r="W75" i="9"/>
  <c r="AQ65" i="9"/>
  <c r="AQ110" i="9"/>
  <c r="AT68" i="9"/>
  <c r="AX68" i="9" s="1"/>
  <c r="AS65" i="9"/>
  <c r="AX116" i="7"/>
  <c r="O147" i="6"/>
  <c r="O103" i="9"/>
  <c r="C147" i="9"/>
  <c r="O55" i="9"/>
  <c r="AS55" i="5"/>
  <c r="AV55" i="5"/>
  <c r="AW55" i="5" s="1"/>
  <c r="AS48" i="5"/>
  <c r="AR47" i="5"/>
  <c r="AS47" i="5" s="1"/>
  <c r="AV48" i="5"/>
  <c r="AS41" i="5"/>
  <c r="AV41" i="5"/>
  <c r="AW41" i="5" s="1"/>
  <c r="AS73" i="5"/>
  <c r="AV73" i="5"/>
  <c r="AW73" i="5" s="1"/>
  <c r="AS53" i="5"/>
  <c r="AV53" i="5"/>
  <c r="AW53" i="5" s="1"/>
  <c r="AS62" i="5"/>
  <c r="AV62" i="5"/>
  <c r="AW62" i="5" s="1"/>
  <c r="AS74" i="5"/>
  <c r="AV74" i="5"/>
  <c r="AW74" i="5" s="1"/>
  <c r="AS63" i="5"/>
  <c r="AV63" i="5"/>
  <c r="AW63" i="5" s="1"/>
  <c r="AV80" i="5"/>
  <c r="AW80" i="5" s="1"/>
  <c r="AS80" i="5"/>
  <c r="AS49" i="5"/>
  <c r="AV49" i="5"/>
  <c r="AW49" i="5" s="1"/>
  <c r="AS51" i="5"/>
  <c r="AV51" i="5"/>
  <c r="AW51" i="5" s="1"/>
  <c r="W94" i="5"/>
  <c r="AS26" i="5"/>
  <c r="AV26" i="5"/>
  <c r="AW26" i="5" s="1"/>
  <c r="AV61" i="5"/>
  <c r="AW61" i="5" s="1"/>
  <c r="AS61" i="5"/>
  <c r="AS78" i="5"/>
  <c r="AV78" i="5"/>
  <c r="AW78" i="5" s="1"/>
  <c r="AS50" i="5"/>
  <c r="AV50" i="5"/>
  <c r="AW50" i="5" s="1"/>
  <c r="AS71" i="5"/>
  <c r="AV71" i="5"/>
  <c r="AW71" i="5" s="1"/>
  <c r="AS57" i="5"/>
  <c r="AV57" i="5"/>
  <c r="AW57" i="5" s="1"/>
  <c r="AS59" i="5"/>
  <c r="AV59" i="5"/>
  <c r="AW59" i="5" s="1"/>
  <c r="AS76" i="5"/>
  <c r="AV76" i="5"/>
  <c r="AW76" i="5" s="1"/>
  <c r="AS37" i="5"/>
  <c r="AV37" i="5"/>
  <c r="AW37" i="5" s="1"/>
  <c r="AV58" i="5"/>
  <c r="AW58" i="5" s="1"/>
  <c r="AS58" i="5"/>
  <c r="AS33" i="5"/>
  <c r="AV33" i="5"/>
  <c r="AW33" i="5" s="1"/>
  <c r="AV65" i="5"/>
  <c r="AW65" i="5" s="1"/>
  <c r="AS65" i="5"/>
  <c r="AS67" i="5"/>
  <c r="AV67" i="5"/>
  <c r="AW67" i="5" s="1"/>
  <c r="O28" i="9"/>
  <c r="AS45" i="5"/>
  <c r="AV45" i="5"/>
  <c r="AW45" i="5" s="1"/>
  <c r="AS54" i="5"/>
  <c r="AV54" i="5"/>
  <c r="AW54" i="5" s="1"/>
  <c r="AS66" i="5"/>
  <c r="AV66" i="5"/>
  <c r="AW66" i="5" s="1"/>
  <c r="W126" i="9"/>
  <c r="M52" i="9"/>
  <c r="Y116" i="9"/>
  <c r="O78" i="9"/>
  <c r="AW27" i="3"/>
  <c r="AW41" i="3"/>
  <c r="AW38" i="3"/>
  <c r="AI144" i="9"/>
  <c r="AX39" i="3"/>
  <c r="V131" i="9"/>
  <c r="O75" i="9"/>
  <c r="O35" i="9"/>
  <c r="Y119" i="9"/>
  <c r="AW34" i="3"/>
  <c r="W85" i="9"/>
  <c r="Y85" i="9"/>
  <c r="O41" i="9"/>
  <c r="AI130" i="9"/>
  <c r="M138" i="9"/>
  <c r="AC147" i="9"/>
  <c r="W33" i="9"/>
  <c r="O52" i="9"/>
  <c r="AX46" i="4"/>
  <c r="AX66" i="4"/>
  <c r="AW62" i="4"/>
  <c r="AW46" i="4"/>
  <c r="W138" i="9"/>
  <c r="O57" i="9"/>
  <c r="AW44" i="4"/>
  <c r="AW45" i="4"/>
  <c r="AW40" i="4"/>
  <c r="AT66" i="9"/>
  <c r="AX66" i="9" s="1"/>
  <c r="W91" i="9"/>
  <c r="Y126" i="9"/>
  <c r="AW66" i="4"/>
  <c r="AX44" i="4"/>
  <c r="AG72" i="9"/>
  <c r="AG35" i="9"/>
  <c r="AG51" i="9"/>
  <c r="AT52" i="9"/>
  <c r="AU52" i="9" s="1"/>
  <c r="AX85" i="4"/>
  <c r="AW85" i="4"/>
  <c r="AW60" i="4"/>
  <c r="AW39" i="4"/>
  <c r="AW55" i="4"/>
  <c r="AW70" i="4"/>
  <c r="AX40" i="4"/>
  <c r="D147" i="9"/>
  <c r="AG28" i="9"/>
  <c r="M28" i="9"/>
  <c r="AG33" i="9"/>
  <c r="AQ109" i="9"/>
  <c r="AF143" i="9"/>
  <c r="M35" i="9"/>
  <c r="AQ90" i="9"/>
  <c r="AM147" i="9"/>
  <c r="W51" i="9"/>
  <c r="AQ55" i="9"/>
  <c r="AS55" i="9"/>
  <c r="AW86" i="4"/>
  <c r="AW50" i="4"/>
  <c r="AW71" i="4"/>
  <c r="AW61" i="4"/>
  <c r="AX60" i="4"/>
  <c r="AW67" i="4"/>
  <c r="AS135" i="4"/>
  <c r="AU80" i="4"/>
  <c r="AW80" i="4"/>
  <c r="AW27" i="4"/>
  <c r="AX110" i="4"/>
  <c r="AX27" i="4"/>
  <c r="AV135" i="4"/>
  <c r="AW104" i="4"/>
  <c r="AX108" i="4"/>
  <c r="AK113" i="9"/>
  <c r="O134" i="9"/>
  <c r="W101" i="9"/>
  <c r="AT80" i="9"/>
  <c r="AU80" i="9" s="1"/>
  <c r="W95" i="9"/>
  <c r="Y71" i="9"/>
  <c r="AW78" i="4"/>
  <c r="AX116" i="4"/>
  <c r="AX126" i="4"/>
  <c r="AX72" i="4"/>
  <c r="AW69" i="4"/>
  <c r="AW96" i="4"/>
  <c r="AS67" i="9"/>
  <c r="AW118" i="4"/>
  <c r="AW77" i="4"/>
  <c r="AW124" i="4"/>
  <c r="AW73" i="4"/>
  <c r="AX62" i="4"/>
  <c r="AX70" i="4"/>
  <c r="AX36" i="4"/>
  <c r="AX56" i="4"/>
  <c r="AX78" i="4"/>
  <c r="AW26" i="4"/>
  <c r="AW72" i="4"/>
  <c r="AW41" i="4"/>
  <c r="AW34" i="4"/>
  <c r="AW94" i="4"/>
  <c r="W102" i="9"/>
  <c r="AX118" i="4"/>
  <c r="AW116" i="4"/>
  <c r="AW56" i="4"/>
  <c r="AX104" i="4"/>
  <c r="AX124" i="4"/>
  <c r="AX50" i="4"/>
  <c r="AW36" i="4"/>
  <c r="AA147" i="9"/>
  <c r="O66" i="9"/>
  <c r="AQ82" i="9"/>
  <c r="AS71" i="9"/>
  <c r="Y120" i="9"/>
  <c r="AQ41" i="9"/>
  <c r="AG40" i="9"/>
  <c r="AI33" i="9"/>
  <c r="W145" i="9"/>
  <c r="AT132" i="9"/>
  <c r="AX132" i="9" s="1"/>
  <c r="AW34" i="1"/>
  <c r="O33" i="9"/>
  <c r="U147" i="9"/>
  <c r="AG39" i="9"/>
  <c r="W60" i="9"/>
  <c r="Y101" i="9"/>
  <c r="AR130" i="9"/>
  <c r="AV130" i="9" s="1"/>
  <c r="Q147" i="9"/>
  <c r="AS82" i="9"/>
  <c r="AG55" i="9"/>
  <c r="W121" i="9"/>
  <c r="AS133" i="9"/>
  <c r="AQ95" i="9"/>
  <c r="AQ63" i="9"/>
  <c r="I147" i="9"/>
  <c r="AI133" i="9"/>
  <c r="AN147" i="9"/>
  <c r="O65" i="9"/>
  <c r="W55" i="9"/>
  <c r="O63" i="9"/>
  <c r="AS59" i="9"/>
  <c r="S147" i="9"/>
  <c r="AS41" i="9"/>
  <c r="AP47" i="9"/>
  <c r="AL147" i="9"/>
  <c r="AV75" i="9"/>
  <c r="AV71" i="9"/>
  <c r="AV67" i="9"/>
  <c r="AT44" i="9"/>
  <c r="AU44" i="9" s="1"/>
  <c r="AV38" i="9"/>
  <c r="O25" i="9"/>
  <c r="AT25" i="9"/>
  <c r="AV62" i="9"/>
  <c r="AT40" i="9"/>
  <c r="AX40" i="9" s="1"/>
  <c r="AV80" i="9"/>
  <c r="AS48" i="9"/>
  <c r="AR47" i="9"/>
  <c r="AS54" i="9"/>
  <c r="AD147" i="9"/>
  <c r="AJ147" i="9"/>
  <c r="AV34" i="9"/>
  <c r="AV58" i="9"/>
  <c r="AT130" i="9"/>
  <c r="AX130" i="9" s="1"/>
  <c r="AX129" i="9" s="1"/>
  <c r="AT41" i="9"/>
  <c r="AV134" i="9"/>
  <c r="AV54" i="9"/>
  <c r="AV72" i="9"/>
  <c r="AR35" i="9"/>
  <c r="AS35" i="9" s="1"/>
  <c r="AV50" i="9"/>
  <c r="AV68" i="9"/>
  <c r="AV79" i="9"/>
  <c r="AV64" i="9"/>
  <c r="AT26" i="9"/>
  <c r="AX26" i="9" s="1"/>
  <c r="W111" i="9"/>
  <c r="AS80" i="9"/>
  <c r="AS63" i="9"/>
  <c r="AQ113" i="13"/>
  <c r="M113" i="13"/>
  <c r="W113" i="13"/>
  <c r="AG113" i="14"/>
  <c r="AW39" i="14"/>
  <c r="L147" i="14"/>
  <c r="AX33" i="14"/>
  <c r="AW50" i="14"/>
  <c r="AW54" i="14"/>
  <c r="AW56" i="14"/>
  <c r="W25" i="9"/>
  <c r="O36" i="9"/>
  <c r="AG45" i="9"/>
  <c r="O50" i="9"/>
  <c r="AX72" i="5"/>
  <c r="AU72" i="5"/>
  <c r="O69" i="9"/>
  <c r="AX62" i="12"/>
  <c r="AX66" i="12"/>
  <c r="AX44" i="12"/>
  <c r="O58" i="9"/>
  <c r="AW78" i="11"/>
  <c r="AW70" i="11"/>
  <c r="AW62" i="11"/>
  <c r="W64" i="9"/>
  <c r="AG58" i="9"/>
  <c r="Y47" i="11"/>
  <c r="O45" i="9"/>
  <c r="O62" i="9"/>
  <c r="AI25" i="9"/>
  <c r="AT36" i="9"/>
  <c r="AX36" i="9" s="1"/>
  <c r="AW37" i="11"/>
  <c r="AW93" i="11"/>
  <c r="AW76" i="11"/>
  <c r="AW68" i="11"/>
  <c r="W78" i="9"/>
  <c r="L47" i="9"/>
  <c r="AW46" i="11"/>
  <c r="AW52" i="11"/>
  <c r="AW75" i="11"/>
  <c r="AW67" i="11"/>
  <c r="AX61" i="11"/>
  <c r="O27" i="9"/>
  <c r="W44" i="9"/>
  <c r="AG49" i="9"/>
  <c r="AW60" i="11"/>
  <c r="AU61" i="11"/>
  <c r="W41" i="9"/>
  <c r="M36" i="9"/>
  <c r="W36" i="9"/>
  <c r="AX37" i="11"/>
  <c r="AX60" i="11"/>
  <c r="AT64" i="9"/>
  <c r="AW82" i="11"/>
  <c r="AW73" i="11"/>
  <c r="AW65" i="11"/>
  <c r="AV42" i="9"/>
  <c r="O70" i="9"/>
  <c r="AW50" i="11"/>
  <c r="O61" i="9"/>
  <c r="AT67" i="9"/>
  <c r="AX67" i="9" s="1"/>
  <c r="W49" i="9"/>
  <c r="O37" i="9"/>
  <c r="M45" i="9"/>
  <c r="AG60" i="9"/>
  <c r="Y70" i="9"/>
  <c r="W62" i="9"/>
  <c r="Y59" i="9"/>
  <c r="AW38" i="10"/>
  <c r="W50" i="9"/>
  <c r="Y43" i="9"/>
  <c r="Y53" i="9"/>
  <c r="AS47" i="10"/>
  <c r="AG74" i="9"/>
  <c r="AV36" i="9"/>
  <c r="O54" i="9"/>
  <c r="Y75" i="9"/>
  <c r="W40" i="9"/>
  <c r="AG62" i="9"/>
  <c r="AT70" i="9"/>
  <c r="AX70" i="9" s="1"/>
  <c r="AW47" i="10"/>
  <c r="AG50" i="9"/>
  <c r="Y26" i="9"/>
  <c r="W56" i="9"/>
  <c r="AT58" i="9"/>
  <c r="AX58" i="9" s="1"/>
  <c r="AW46" i="10"/>
  <c r="AW78" i="10"/>
  <c r="AW88" i="11"/>
  <c r="O73" i="9"/>
  <c r="E147" i="5"/>
  <c r="AW145" i="11"/>
  <c r="AW87" i="11"/>
  <c r="W123" i="9"/>
  <c r="AW56" i="11"/>
  <c r="AW92" i="11"/>
  <c r="L147" i="11"/>
  <c r="O147" i="11" s="1"/>
  <c r="W45" i="9"/>
  <c r="W52" i="9"/>
  <c r="AT71" i="9"/>
  <c r="AX71" i="9" s="1"/>
  <c r="AQ47" i="5"/>
  <c r="AX145" i="11"/>
  <c r="AX143" i="11" s="1"/>
  <c r="Y27" i="9"/>
  <c r="AW91" i="11"/>
  <c r="W80" i="9"/>
  <c r="Y55" i="9"/>
  <c r="AX33" i="11"/>
  <c r="M85" i="9"/>
  <c r="M91" i="9"/>
  <c r="O91" i="9"/>
  <c r="H84" i="9"/>
  <c r="O113" i="11"/>
  <c r="Z92" i="9"/>
  <c r="Z107" i="9"/>
  <c r="Z93" i="9"/>
  <c r="Y56" i="9"/>
  <c r="M47" i="5"/>
  <c r="W89" i="5"/>
  <c r="Y89" i="5"/>
  <c r="W109" i="5"/>
  <c r="Y109" i="5"/>
  <c r="V113" i="5"/>
  <c r="Y113" i="5" s="1"/>
  <c r="Y114" i="5"/>
  <c r="W114" i="5"/>
  <c r="L87" i="5"/>
  <c r="AF91" i="5"/>
  <c r="W102" i="5"/>
  <c r="Y102" i="5"/>
  <c r="AF126" i="9"/>
  <c r="AT126" i="9" s="1"/>
  <c r="L109" i="5"/>
  <c r="AF115" i="5"/>
  <c r="Z94" i="9"/>
  <c r="AF86" i="9"/>
  <c r="AI86" i="9" s="1"/>
  <c r="W128" i="5"/>
  <c r="Y128" i="5"/>
  <c r="L104" i="9"/>
  <c r="O104" i="9" s="1"/>
  <c r="J147" i="5"/>
  <c r="AF124" i="5"/>
  <c r="W92" i="5"/>
  <c r="Y92" i="5"/>
  <c r="W86" i="5"/>
  <c r="Y86" i="5"/>
  <c r="L104" i="5"/>
  <c r="AF126" i="5"/>
  <c r="AT126" i="5" s="1"/>
  <c r="AF117" i="9"/>
  <c r="AT117" i="9" s="1"/>
  <c r="Z122" i="9"/>
  <c r="Z89" i="9"/>
  <c r="Y41" i="9"/>
  <c r="AF86" i="5"/>
  <c r="L100" i="9"/>
  <c r="O100" i="9" s="1"/>
  <c r="L84" i="5"/>
  <c r="W127" i="5"/>
  <c r="Y127" i="5"/>
  <c r="L85" i="5"/>
  <c r="L95" i="5"/>
  <c r="W106" i="5"/>
  <c r="Y106" i="5"/>
  <c r="W96" i="5"/>
  <c r="Y96" i="5"/>
  <c r="AF117" i="5"/>
  <c r="Z127" i="9"/>
  <c r="Z88" i="9"/>
  <c r="Z103" i="9"/>
  <c r="AT43" i="9"/>
  <c r="AX43" i="9" s="1"/>
  <c r="W88" i="5"/>
  <c r="Y88" i="5"/>
  <c r="W108" i="5"/>
  <c r="Y108" i="5"/>
  <c r="Y126" i="5"/>
  <c r="W126" i="5"/>
  <c r="L100" i="5"/>
  <c r="AF119" i="9"/>
  <c r="AT119" i="9" s="1"/>
  <c r="AG46" i="9"/>
  <c r="Y39" i="9"/>
  <c r="AV28" i="9"/>
  <c r="Y96" i="9"/>
  <c r="L91" i="5"/>
  <c r="L90" i="9"/>
  <c r="W100" i="5"/>
  <c r="Y100" i="5"/>
  <c r="AF116" i="5"/>
  <c r="W87" i="5"/>
  <c r="Y87" i="5"/>
  <c r="AF119" i="5"/>
  <c r="M101" i="9"/>
  <c r="M110" i="9"/>
  <c r="L86" i="9"/>
  <c r="M86" i="9" s="1"/>
  <c r="W93" i="5"/>
  <c r="Y93" i="5"/>
  <c r="W111" i="5"/>
  <c r="Y111" i="5"/>
  <c r="W112" i="5"/>
  <c r="Y112" i="5"/>
  <c r="L90" i="5"/>
  <c r="W103" i="5"/>
  <c r="Y103" i="5"/>
  <c r="Y28" i="9"/>
  <c r="M106" i="9"/>
  <c r="W105" i="5"/>
  <c r="Y105" i="5"/>
  <c r="W110" i="5"/>
  <c r="Y110" i="5"/>
  <c r="L86" i="5"/>
  <c r="W101" i="5"/>
  <c r="Y101" i="5"/>
  <c r="AF123" i="9"/>
  <c r="AT123" i="9" s="1"/>
  <c r="O85" i="9"/>
  <c r="Y61" i="9"/>
  <c r="M103" i="9"/>
  <c r="M106" i="5"/>
  <c r="O106" i="5"/>
  <c r="AF91" i="9"/>
  <c r="AG91" i="9" s="1"/>
  <c r="AF123" i="5"/>
  <c r="W104" i="5"/>
  <c r="Y104" i="5"/>
  <c r="M41" i="9"/>
  <c r="AG144" i="9"/>
  <c r="AG54" i="9"/>
  <c r="AG78" i="9"/>
  <c r="W58" i="9"/>
  <c r="W61" i="9"/>
  <c r="AQ61" i="9"/>
  <c r="W115" i="9"/>
  <c r="AQ115" i="9"/>
  <c r="M64" i="9"/>
  <c r="AQ64" i="9"/>
  <c r="AQ111" i="9"/>
  <c r="W73" i="9"/>
  <c r="AQ73" i="9"/>
  <c r="AQ102" i="9"/>
  <c r="M60" i="9"/>
  <c r="AQ60" i="9"/>
  <c r="W104" i="9"/>
  <c r="AQ104" i="9"/>
  <c r="W76" i="9"/>
  <c r="AQ88" i="9"/>
  <c r="AG66" i="9"/>
  <c r="AQ66" i="9"/>
  <c r="W71" i="9"/>
  <c r="AQ71" i="9"/>
  <c r="AQ93" i="9"/>
  <c r="M56" i="9"/>
  <c r="AQ56" i="9"/>
  <c r="AQ84" i="9"/>
  <c r="W74" i="9"/>
  <c r="AQ25" i="9"/>
  <c r="AQ106" i="9"/>
  <c r="M127" i="9"/>
  <c r="AG27" i="9"/>
  <c r="AQ27" i="9"/>
  <c r="AQ86" i="9"/>
  <c r="AQ96" i="9"/>
  <c r="AQ94" i="9"/>
  <c r="M67" i="9"/>
  <c r="AQ67" i="9"/>
  <c r="M80" i="9"/>
  <c r="AQ80" i="9"/>
  <c r="AQ89" i="9"/>
  <c r="AQ100" i="9"/>
  <c r="W144" i="9"/>
  <c r="M76" i="9"/>
  <c r="AQ76" i="9"/>
  <c r="AG70" i="9"/>
  <c r="AQ70" i="9"/>
  <c r="W26" i="9"/>
  <c r="AQ26" i="9"/>
  <c r="AG26" i="9"/>
  <c r="M72" i="9"/>
  <c r="AQ72" i="9"/>
  <c r="W89" i="9"/>
  <c r="M48" i="9"/>
  <c r="AQ48" i="9"/>
  <c r="M68" i="9"/>
  <c r="AQ68" i="9"/>
  <c r="AQ121" i="9"/>
  <c r="AQ108" i="9"/>
  <c r="O145" i="9"/>
  <c r="AV145" i="9"/>
  <c r="AS145" i="9"/>
  <c r="AS144" i="9"/>
  <c r="AR143" i="9"/>
  <c r="AS137" i="9"/>
  <c r="AT144" i="9"/>
  <c r="AT145" i="9"/>
  <c r="AU145" i="9" s="1"/>
  <c r="AV133" i="9"/>
  <c r="AT133" i="9"/>
  <c r="AQ133" i="9"/>
  <c r="AP113" i="9"/>
  <c r="AQ125" i="9"/>
  <c r="AQ132" i="9"/>
  <c r="AP131" i="9"/>
  <c r="AO131" i="9"/>
  <c r="O144" i="9"/>
  <c r="AV144" i="9"/>
  <c r="AI134" i="9"/>
  <c r="AS133" i="5"/>
  <c r="AV133" i="5"/>
  <c r="AW133" i="5" s="1"/>
  <c r="AT138" i="9"/>
  <c r="AT134" i="9"/>
  <c r="AS128" i="9"/>
  <c r="M130" i="9"/>
  <c r="AQ127" i="9"/>
  <c r="AS138" i="5"/>
  <c r="AV138" i="5"/>
  <c r="AW138" i="5" s="1"/>
  <c r="AQ145" i="9"/>
  <c r="AS130" i="5"/>
  <c r="AR129" i="5"/>
  <c r="AS129" i="5" s="1"/>
  <c r="AV130" i="5"/>
  <c r="AQ144" i="9"/>
  <c r="Y133" i="9"/>
  <c r="M136" i="9"/>
  <c r="M141" i="9"/>
  <c r="AT141" i="9"/>
  <c r="AT140" i="9" s="1"/>
  <c r="AP143" i="9"/>
  <c r="AT137" i="9"/>
  <c r="AU137" i="9" s="1"/>
  <c r="AQ137" i="9"/>
  <c r="AV137" i="9"/>
  <c r="AS144" i="5"/>
  <c r="AV144" i="5"/>
  <c r="AR143" i="5"/>
  <c r="AS143" i="5" s="1"/>
  <c r="AQ141" i="9"/>
  <c r="N129" i="9"/>
  <c r="O129" i="9" s="1"/>
  <c r="AQ136" i="9"/>
  <c r="AS146" i="9"/>
  <c r="AV136" i="5"/>
  <c r="AS136" i="5"/>
  <c r="AQ126" i="9"/>
  <c r="AV138" i="9"/>
  <c r="AV132" i="9"/>
  <c r="AS132" i="9"/>
  <c r="AR131" i="9"/>
  <c r="AS132" i="5"/>
  <c r="AV132" i="5"/>
  <c r="AR131" i="5"/>
  <c r="AS131" i="5" s="1"/>
  <c r="AV70" i="9"/>
  <c r="AV55" i="9"/>
  <c r="AV69" i="9"/>
  <c r="AV66" i="9"/>
  <c r="AV51" i="9"/>
  <c r="AV60" i="9"/>
  <c r="AV65" i="9"/>
  <c r="AT76" i="9"/>
  <c r="AV56" i="9"/>
  <c r="AV61" i="9"/>
  <c r="AV52" i="9"/>
  <c r="AV57" i="9"/>
  <c r="Y49" i="9"/>
  <c r="AV48" i="9"/>
  <c r="AV53" i="9"/>
  <c r="AV82" i="9"/>
  <c r="AV49" i="9"/>
  <c r="AV78" i="9"/>
  <c r="AV63" i="9"/>
  <c r="AV77" i="9"/>
  <c r="AV74" i="9"/>
  <c r="V47" i="9"/>
  <c r="AV59" i="9"/>
  <c r="AV73" i="9"/>
  <c r="AV44" i="9"/>
  <c r="AV43" i="9"/>
  <c r="AT46" i="9"/>
  <c r="AU46" i="9" s="1"/>
  <c r="AV27" i="9"/>
  <c r="AV26" i="9"/>
  <c r="AT28" i="9"/>
  <c r="AX28" i="9" s="1"/>
  <c r="AT37" i="9"/>
  <c r="AT35" i="9"/>
  <c r="AX35" i="9" s="1"/>
  <c r="AT45" i="9"/>
  <c r="AT27" i="9"/>
  <c r="AU27" i="9" s="1"/>
  <c r="AT33" i="9"/>
  <c r="Y46" i="9"/>
  <c r="AT38" i="9"/>
  <c r="AU38" i="9" s="1"/>
  <c r="AV40" i="9"/>
  <c r="AV39" i="9"/>
  <c r="AT42" i="9"/>
  <c r="AV46" i="9"/>
  <c r="M123" i="9"/>
  <c r="M119" i="9"/>
  <c r="O121" i="9"/>
  <c r="O117" i="9"/>
  <c r="M124" i="9"/>
  <c r="M120" i="9"/>
  <c r="O116" i="9"/>
  <c r="M116" i="9"/>
  <c r="M117" i="9"/>
  <c r="M107" i="9"/>
  <c r="M69" i="9"/>
  <c r="AT69" i="9"/>
  <c r="M54" i="9"/>
  <c r="AT54" i="9"/>
  <c r="M55" i="9"/>
  <c r="AT55" i="9"/>
  <c r="M65" i="9"/>
  <c r="AT65" i="9"/>
  <c r="M50" i="9"/>
  <c r="AT50" i="9"/>
  <c r="M51" i="9"/>
  <c r="AT51" i="9"/>
  <c r="M78" i="9"/>
  <c r="AT78" i="9"/>
  <c r="M79" i="9"/>
  <c r="AT79" i="9"/>
  <c r="M57" i="9"/>
  <c r="AT57" i="9"/>
  <c r="M74" i="9"/>
  <c r="AT74" i="9"/>
  <c r="M75" i="9"/>
  <c r="AT75" i="9"/>
  <c r="M53" i="9"/>
  <c r="AT53" i="9"/>
  <c r="M82" i="9"/>
  <c r="AT82" i="9"/>
  <c r="M49" i="9"/>
  <c r="AT49" i="9"/>
  <c r="M62" i="9"/>
  <c r="AT62" i="9"/>
  <c r="M63" i="9"/>
  <c r="AT63" i="9"/>
  <c r="M59" i="9"/>
  <c r="AT59" i="9"/>
  <c r="O40" i="9"/>
  <c r="M42" i="9"/>
  <c r="M39" i="9"/>
  <c r="AT39" i="9"/>
  <c r="O39" i="9"/>
  <c r="M46" i="9"/>
  <c r="O46" i="9"/>
  <c r="M34" i="9"/>
  <c r="AT34" i="9"/>
  <c r="O42" i="9"/>
  <c r="AS25" i="5"/>
  <c r="AV25" i="5"/>
  <c r="AW64" i="14"/>
  <c r="AX28" i="14"/>
  <c r="AX35" i="14"/>
  <c r="AI47" i="14"/>
  <c r="AW35" i="14"/>
  <c r="AW41" i="14"/>
  <c r="N147" i="14"/>
  <c r="AW76" i="14"/>
  <c r="AX64" i="14"/>
  <c r="AX26" i="14"/>
  <c r="AW90" i="14"/>
  <c r="AX56" i="14"/>
  <c r="AX45" i="14"/>
  <c r="AW37" i="14"/>
  <c r="AH147" i="14"/>
  <c r="AX58" i="14"/>
  <c r="AW45" i="14"/>
  <c r="AX76" i="14"/>
  <c r="AX79" i="14"/>
  <c r="AW87" i="13"/>
  <c r="AW27" i="13"/>
  <c r="AW25" i="13"/>
  <c r="AX90" i="13"/>
  <c r="AW74" i="13"/>
  <c r="AW86" i="13"/>
  <c r="AW38" i="13"/>
  <c r="AX46" i="13"/>
  <c r="AW57" i="13"/>
  <c r="AR147" i="13"/>
  <c r="AX61" i="13"/>
  <c r="AX34" i="13"/>
  <c r="AW90" i="13"/>
  <c r="AX57" i="13"/>
  <c r="AW34" i="13"/>
  <c r="AX79" i="13"/>
  <c r="AU79" i="13"/>
  <c r="X147" i="13"/>
  <c r="AW92" i="13"/>
  <c r="AW42" i="13"/>
  <c r="Y47" i="12"/>
  <c r="AW78" i="12"/>
  <c r="AX28" i="12"/>
  <c r="AW59" i="12"/>
  <c r="AX59" i="12"/>
  <c r="AX58" i="12"/>
  <c r="AX73" i="12"/>
  <c r="AX78" i="12"/>
  <c r="AX45" i="12"/>
  <c r="AX71" i="12"/>
  <c r="AW71" i="12"/>
  <c r="AW45" i="12"/>
  <c r="AW66" i="12"/>
  <c r="AT47" i="11"/>
  <c r="AU47" i="11" s="1"/>
  <c r="AX28" i="11"/>
  <c r="AX62" i="11"/>
  <c r="AW27" i="11"/>
  <c r="AW85" i="11"/>
  <c r="AX41" i="11"/>
  <c r="AW55" i="11"/>
  <c r="AX56" i="11"/>
  <c r="AW36" i="11"/>
  <c r="AW79" i="11"/>
  <c r="AW71" i="11"/>
  <c r="AW63" i="11"/>
  <c r="AW54" i="11"/>
  <c r="AW51" i="11"/>
  <c r="AX54" i="11"/>
  <c r="AX43" i="11"/>
  <c r="AW48" i="11"/>
  <c r="AW28" i="11"/>
  <c r="AW43" i="11"/>
  <c r="AX72" i="10"/>
  <c r="AX56" i="10"/>
  <c r="AW53" i="10"/>
  <c r="AW73" i="10"/>
  <c r="AW70" i="10"/>
  <c r="AW77" i="10"/>
  <c r="AW44" i="10"/>
  <c r="AW25" i="10"/>
  <c r="AW71" i="10"/>
  <c r="AW57" i="10"/>
  <c r="AW55" i="10"/>
  <c r="AW58" i="10"/>
  <c r="AW56" i="10"/>
  <c r="AW72" i="10"/>
  <c r="AW61" i="10"/>
  <c r="AW50" i="10"/>
  <c r="M114" i="5"/>
  <c r="O114" i="5"/>
  <c r="M113" i="5"/>
  <c r="AQ113" i="5"/>
  <c r="Y63" i="9"/>
  <c r="Y76" i="9"/>
  <c r="AG36" i="9"/>
  <c r="AI26" i="9"/>
  <c r="Y34" i="9"/>
  <c r="Y44" i="9"/>
  <c r="AW113" i="6"/>
  <c r="AF131" i="9"/>
  <c r="Y40" i="9"/>
  <c r="Y138" i="9"/>
  <c r="AG134" i="9"/>
  <c r="AG41" i="9"/>
  <c r="W110" i="9"/>
  <c r="Y36" i="9"/>
  <c r="AU47" i="6"/>
  <c r="AX47" i="6"/>
  <c r="AX113" i="6"/>
  <c r="Y134" i="9"/>
  <c r="Y74" i="9"/>
  <c r="Y60" i="9"/>
  <c r="AT147" i="6"/>
  <c r="Y137" i="9"/>
  <c r="W137" i="9"/>
  <c r="AV147" i="6"/>
  <c r="AW143" i="6"/>
  <c r="Y57" i="9"/>
  <c r="AW47" i="6"/>
  <c r="AI37" i="9"/>
  <c r="Y42" i="9"/>
  <c r="AW129" i="6"/>
  <c r="AG113" i="3"/>
  <c r="Y38" i="9"/>
  <c r="AG145" i="9"/>
  <c r="Y35" i="9"/>
  <c r="W100" i="9"/>
  <c r="O125" i="9"/>
  <c r="O89" i="9"/>
  <c r="Y141" i="9"/>
  <c r="Y140" i="9"/>
  <c r="N47" i="9"/>
  <c r="W67" i="9"/>
  <c r="M115" i="9"/>
  <c r="N143" i="9"/>
  <c r="M144" i="9"/>
  <c r="O130" i="9"/>
  <c r="O124" i="9"/>
  <c r="W86" i="9"/>
  <c r="M145" i="9"/>
  <c r="Y51" i="9"/>
  <c r="W93" i="9"/>
  <c r="O120" i="9"/>
  <c r="Y52" i="9"/>
  <c r="M58" i="9"/>
  <c r="O107" i="9"/>
  <c r="AI141" i="9"/>
  <c r="W125" i="9"/>
  <c r="M125" i="9"/>
  <c r="M89" i="9"/>
  <c r="M121" i="9"/>
  <c r="AO47" i="9"/>
  <c r="AO143" i="9"/>
  <c r="W46" i="9"/>
  <c r="AG77" i="9"/>
  <c r="M77" i="9"/>
  <c r="AG48" i="9"/>
  <c r="AG73" i="9"/>
  <c r="W48" i="9"/>
  <c r="Y48" i="9"/>
  <c r="X47" i="9"/>
  <c r="AH47" i="9"/>
  <c r="AI48" i="9"/>
  <c r="M73" i="9"/>
  <c r="W38" i="9"/>
  <c r="M25" i="9"/>
  <c r="AG61" i="9"/>
  <c r="M27" i="9"/>
  <c r="M61" i="9"/>
  <c r="W27" i="9"/>
  <c r="M38" i="9"/>
  <c r="W70" i="9"/>
  <c r="M70" i="9"/>
  <c r="M71" i="9"/>
  <c r="W77" i="9"/>
  <c r="AG71" i="9"/>
  <c r="AG38" i="9"/>
  <c r="M66" i="9"/>
  <c r="AG25" i="9"/>
  <c r="W130" i="9"/>
  <c r="AI129" i="9"/>
  <c r="AG130" i="9"/>
  <c r="AG132" i="9"/>
  <c r="W132" i="9"/>
  <c r="M132" i="9"/>
  <c r="AI136" i="9"/>
  <c r="Y132" i="9"/>
  <c r="X131" i="9"/>
  <c r="M113" i="3"/>
  <c r="Y130" i="9"/>
  <c r="AI132" i="9"/>
  <c r="AH131" i="9"/>
  <c r="Y136" i="9"/>
  <c r="Y129" i="9"/>
  <c r="O140" i="9"/>
  <c r="F147" i="5"/>
  <c r="P147" i="5"/>
  <c r="K114" i="9"/>
  <c r="N114" i="9" s="1"/>
  <c r="AS130" i="14"/>
  <c r="AT130" i="14"/>
  <c r="AU120" i="14"/>
  <c r="AX120" i="14"/>
  <c r="AU111" i="14"/>
  <c r="AX111" i="14"/>
  <c r="AU107" i="14"/>
  <c r="AX107" i="14"/>
  <c r="AU103" i="14"/>
  <c r="AX103" i="14"/>
  <c r="AU93" i="14"/>
  <c r="AX93" i="14"/>
  <c r="AU89" i="14"/>
  <c r="AX89" i="14"/>
  <c r="AW125" i="14"/>
  <c r="AW105" i="14"/>
  <c r="AU87" i="14"/>
  <c r="AX87" i="14"/>
  <c r="AX118" i="14"/>
  <c r="AW62" i="14"/>
  <c r="AW25" i="14"/>
  <c r="AF147" i="14"/>
  <c r="AX52" i="14"/>
  <c r="AX143" i="14"/>
  <c r="AU110" i="14"/>
  <c r="AX110" i="14"/>
  <c r="AU106" i="14"/>
  <c r="AX106" i="14"/>
  <c r="AU102" i="14"/>
  <c r="AX102" i="14"/>
  <c r="AU96" i="14"/>
  <c r="AX96" i="14"/>
  <c r="AU92" i="14"/>
  <c r="AX92" i="14"/>
  <c r="AU88" i="14"/>
  <c r="AX88" i="14"/>
  <c r="AU121" i="14"/>
  <c r="AX121" i="14"/>
  <c r="AW86" i="14"/>
  <c r="AW101" i="14"/>
  <c r="AU85" i="14"/>
  <c r="AX85" i="14"/>
  <c r="AU124" i="14"/>
  <c r="AX124" i="14"/>
  <c r="AW112" i="14"/>
  <c r="AW103" i="14"/>
  <c r="AW94" i="14"/>
  <c r="AW84" i="14"/>
  <c r="AU72" i="14"/>
  <c r="AX72" i="14"/>
  <c r="O113" i="14"/>
  <c r="AU119" i="14"/>
  <c r="AX119" i="14"/>
  <c r="AW110" i="14"/>
  <c r="AW88" i="14"/>
  <c r="AP147" i="14"/>
  <c r="AX60" i="14"/>
  <c r="AW78" i="14"/>
  <c r="AW70" i="14"/>
  <c r="AX50" i="14"/>
  <c r="AW33" i="14"/>
  <c r="AW26" i="14"/>
  <c r="AX41" i="14"/>
  <c r="AX70" i="14"/>
  <c r="AU125" i="14"/>
  <c r="AX125" i="14"/>
  <c r="X113" i="14"/>
  <c r="Y113" i="14" s="1"/>
  <c r="Y114" i="14"/>
  <c r="AU95" i="14"/>
  <c r="AX95" i="14"/>
  <c r="AW118" i="14"/>
  <c r="AU109" i="14"/>
  <c r="AX109" i="14"/>
  <c r="AU105" i="14"/>
  <c r="AX105" i="14"/>
  <c r="AU101" i="14"/>
  <c r="AX101" i="14"/>
  <c r="AU91" i="14"/>
  <c r="AX91" i="14"/>
  <c r="AU115" i="14"/>
  <c r="AX115" i="14"/>
  <c r="AU128" i="14"/>
  <c r="AX128" i="14"/>
  <c r="AW95" i="14"/>
  <c r="AU86" i="14"/>
  <c r="AX86" i="14"/>
  <c r="AW107" i="14"/>
  <c r="AW89" i="14"/>
  <c r="E147" i="14"/>
  <c r="AW115" i="14"/>
  <c r="AU66" i="14"/>
  <c r="AX66" i="14"/>
  <c r="AW87" i="14"/>
  <c r="AT47" i="14"/>
  <c r="AU48" i="14"/>
  <c r="V147" i="14"/>
  <c r="AU122" i="14"/>
  <c r="AX122" i="14"/>
  <c r="AW68" i="14"/>
  <c r="AW48" i="14"/>
  <c r="AX68" i="14"/>
  <c r="AB112" i="5"/>
  <c r="AB104" i="5"/>
  <c r="AB94" i="5"/>
  <c r="AB94" i="9" s="1"/>
  <c r="AW122" i="14"/>
  <c r="AU127" i="14"/>
  <c r="AX127" i="14"/>
  <c r="AU123" i="14"/>
  <c r="AX123" i="14"/>
  <c r="AW116" i="14"/>
  <c r="AU112" i="14"/>
  <c r="AX112" i="14"/>
  <c r="AU108" i="14"/>
  <c r="AX108" i="14"/>
  <c r="AU104" i="14"/>
  <c r="AX104" i="14"/>
  <c r="AU100" i="14"/>
  <c r="AX100" i="14"/>
  <c r="AU94" i="14"/>
  <c r="AX94" i="14"/>
  <c r="AU90" i="14"/>
  <c r="AX90" i="14"/>
  <c r="AW120" i="14"/>
  <c r="AU126" i="14"/>
  <c r="AX126" i="14"/>
  <c r="AW127" i="14"/>
  <c r="AW109" i="14"/>
  <c r="AW91" i="14"/>
  <c r="AW111" i="14"/>
  <c r="AW104" i="14"/>
  <c r="AW93" i="14"/>
  <c r="AW85" i="14"/>
  <c r="AU74" i="14"/>
  <c r="AX74" i="14"/>
  <c r="AW102" i="14"/>
  <c r="AU63" i="14"/>
  <c r="AX63" i="14"/>
  <c r="AU59" i="14"/>
  <c r="AX59" i="14"/>
  <c r="AU55" i="14"/>
  <c r="AX55" i="14"/>
  <c r="AW74" i="14"/>
  <c r="AW66" i="14"/>
  <c r="AW52" i="14"/>
  <c r="AV47" i="14"/>
  <c r="AX43" i="14"/>
  <c r="AX39" i="14"/>
  <c r="AW60" i="14"/>
  <c r="AX54" i="14"/>
  <c r="O47" i="14"/>
  <c r="AX62" i="14"/>
  <c r="AW43" i="14"/>
  <c r="AX37" i="14"/>
  <c r="AW28" i="14"/>
  <c r="AS130" i="13"/>
  <c r="AT130" i="13"/>
  <c r="X113" i="13"/>
  <c r="Y113" i="13" s="1"/>
  <c r="Y114" i="13"/>
  <c r="AU125" i="13"/>
  <c r="AX125" i="13"/>
  <c r="AX122" i="13"/>
  <c r="AU122" i="13"/>
  <c r="AX112" i="13"/>
  <c r="AU112" i="13"/>
  <c r="AW108" i="13"/>
  <c r="AU52" i="13"/>
  <c r="AX52" i="13"/>
  <c r="AX58" i="13"/>
  <c r="AU58" i="13"/>
  <c r="AX53" i="13"/>
  <c r="AB127" i="9"/>
  <c r="AW124" i="13"/>
  <c r="AU128" i="13"/>
  <c r="AX128" i="13"/>
  <c r="AU120" i="13"/>
  <c r="AX120" i="13"/>
  <c r="AW123" i="13"/>
  <c r="AX123" i="13"/>
  <c r="AU111" i="13"/>
  <c r="AX111" i="13"/>
  <c r="AU107" i="13"/>
  <c r="AX107" i="13"/>
  <c r="AW118" i="13"/>
  <c r="AU84" i="13"/>
  <c r="AX84" i="13"/>
  <c r="AW106" i="13"/>
  <c r="AU101" i="13"/>
  <c r="AX101" i="13"/>
  <c r="AU82" i="13"/>
  <c r="AX82" i="13"/>
  <c r="AU77" i="13"/>
  <c r="AX77" i="13"/>
  <c r="AU73" i="13"/>
  <c r="AX73" i="13"/>
  <c r="AU65" i="13"/>
  <c r="AX65" i="13"/>
  <c r="AW111" i="13"/>
  <c r="AU56" i="13"/>
  <c r="AX56" i="13"/>
  <c r="AX74" i="13"/>
  <c r="AW56" i="13"/>
  <c r="AU105" i="13"/>
  <c r="AX105" i="13"/>
  <c r="O47" i="13"/>
  <c r="AU25" i="13"/>
  <c r="AW102" i="13"/>
  <c r="AX54" i="13"/>
  <c r="AU54" i="13"/>
  <c r="AX59" i="13"/>
  <c r="AX51" i="13"/>
  <c r="AW40" i="13"/>
  <c r="Y47" i="13"/>
  <c r="AX40" i="13"/>
  <c r="AX36" i="13"/>
  <c r="AW44" i="13"/>
  <c r="AW65" i="13"/>
  <c r="AW53" i="13"/>
  <c r="AW78" i="13"/>
  <c r="AW96" i="13"/>
  <c r="AX92" i="13"/>
  <c r="AV47" i="13"/>
  <c r="AW48" i="13"/>
  <c r="AF147" i="13"/>
  <c r="AX38" i="13"/>
  <c r="AX27" i="13"/>
  <c r="AW46" i="13"/>
  <c r="V147" i="13"/>
  <c r="AX42" i="13"/>
  <c r="AW63" i="13"/>
  <c r="AT47" i="13"/>
  <c r="AU124" i="13"/>
  <c r="AX124" i="13"/>
  <c r="AU108" i="13"/>
  <c r="AX108" i="13"/>
  <c r="AU103" i="13"/>
  <c r="AX103" i="13"/>
  <c r="AU93" i="13"/>
  <c r="AX93" i="13"/>
  <c r="AU91" i="13"/>
  <c r="AX91" i="13"/>
  <c r="AB105" i="5"/>
  <c r="AB87" i="5"/>
  <c r="AW125" i="13"/>
  <c r="AU127" i="13"/>
  <c r="AX127" i="13"/>
  <c r="AW122" i="13"/>
  <c r="AU110" i="13"/>
  <c r="AX110" i="13"/>
  <c r="AU106" i="13"/>
  <c r="AX106" i="13"/>
  <c r="AW91" i="13"/>
  <c r="AW112" i="13"/>
  <c r="AU85" i="13"/>
  <c r="AX85" i="13"/>
  <c r="AX118" i="13"/>
  <c r="AU89" i="13"/>
  <c r="AX89" i="13"/>
  <c r="AU87" i="13"/>
  <c r="AX87" i="13"/>
  <c r="AU67" i="13"/>
  <c r="AX67" i="13"/>
  <c r="AX78" i="13"/>
  <c r="AU69" i="13"/>
  <c r="AX69" i="13"/>
  <c r="AU60" i="13"/>
  <c r="AX60" i="13"/>
  <c r="AW58" i="13"/>
  <c r="N129" i="13"/>
  <c r="O129" i="13" s="1"/>
  <c r="X129" i="13" s="1"/>
  <c r="Y129" i="13" s="1"/>
  <c r="AH129" i="13" s="1"/>
  <c r="AI129" i="13" s="1"/>
  <c r="AR129" i="13" s="1"/>
  <c r="AS129" i="13" s="1"/>
  <c r="M129" i="13"/>
  <c r="AU126" i="13"/>
  <c r="AX126" i="13"/>
  <c r="AU117" i="13"/>
  <c r="AX117" i="13"/>
  <c r="AU109" i="13"/>
  <c r="AX109" i="13"/>
  <c r="AX121" i="13"/>
  <c r="AX115" i="13"/>
  <c r="AU86" i="13"/>
  <c r="AX86" i="13"/>
  <c r="AW120" i="13"/>
  <c r="AX100" i="13"/>
  <c r="AW82" i="13"/>
  <c r="AW110" i="13"/>
  <c r="AX88" i="13"/>
  <c r="AX94" i="13"/>
  <c r="AW52" i="13"/>
  <c r="AU95" i="13"/>
  <c r="AX95" i="13"/>
  <c r="AW88" i="13"/>
  <c r="AW84" i="13"/>
  <c r="AW60" i="13"/>
  <c r="AX80" i="13"/>
  <c r="AX72" i="13"/>
  <c r="AI47" i="13"/>
  <c r="L147" i="13"/>
  <c r="AX102" i="13"/>
  <c r="AX63" i="13"/>
  <c r="AX55" i="13"/>
  <c r="AX44" i="13"/>
  <c r="AW36" i="13"/>
  <c r="AW69" i="13"/>
  <c r="AW61" i="13"/>
  <c r="AQ143" i="12"/>
  <c r="W143" i="12"/>
  <c r="M143" i="12"/>
  <c r="AG143" i="12"/>
  <c r="AU143" i="12"/>
  <c r="AU82" i="12"/>
  <c r="AW82" i="12"/>
  <c r="AU26" i="12"/>
  <c r="AW26" i="12"/>
  <c r="AX130" i="12"/>
  <c r="AX129" i="12" s="1"/>
  <c r="AV130" i="12"/>
  <c r="AW130" i="12" s="1"/>
  <c r="AU85" i="12"/>
  <c r="AU107" i="12"/>
  <c r="AW107" i="12"/>
  <c r="AU89" i="12"/>
  <c r="AW89" i="12"/>
  <c r="AU79" i="12"/>
  <c r="AX79" i="12"/>
  <c r="V147" i="12"/>
  <c r="Y147" i="12" s="1"/>
  <c r="AU126" i="12"/>
  <c r="AX126" i="12"/>
  <c r="AW35" i="12"/>
  <c r="AX26" i="12"/>
  <c r="AB107" i="5"/>
  <c r="AB107" i="9" s="1"/>
  <c r="AB85" i="5"/>
  <c r="AX124" i="12"/>
  <c r="AU61" i="12"/>
  <c r="AW61" i="12"/>
  <c r="AF147" i="12"/>
  <c r="AI147" i="12" s="1"/>
  <c r="AU122" i="12"/>
  <c r="AX122" i="12"/>
  <c r="AW124" i="12"/>
  <c r="AX77" i="12"/>
  <c r="AV47" i="12"/>
  <c r="AW48" i="12"/>
  <c r="AX121" i="12"/>
  <c r="AU121" i="12"/>
  <c r="AX119" i="12"/>
  <c r="AW77" i="12"/>
  <c r="AW119" i="12"/>
  <c r="AW28" i="12"/>
  <c r="L147" i="12"/>
  <c r="AU43" i="12"/>
  <c r="AX43" i="12"/>
  <c r="AQ47" i="12"/>
  <c r="AU63" i="12"/>
  <c r="AX63" i="12"/>
  <c r="AS47" i="12"/>
  <c r="AW85" i="12"/>
  <c r="AU49" i="12"/>
  <c r="AT47" i="12"/>
  <c r="AU47" i="12" s="1"/>
  <c r="AX49" i="12"/>
  <c r="AQ131" i="12"/>
  <c r="M131" i="12"/>
  <c r="AG131" i="12"/>
  <c r="W131" i="12"/>
  <c r="AW79" i="12"/>
  <c r="AU65" i="12"/>
  <c r="AW65" i="12"/>
  <c r="AU57" i="12"/>
  <c r="AX57" i="12"/>
  <c r="AW57" i="12"/>
  <c r="W47" i="12"/>
  <c r="AX85" i="12"/>
  <c r="AB122" i="9"/>
  <c r="AW131" i="12"/>
  <c r="AU127" i="12"/>
  <c r="AX127" i="12"/>
  <c r="AU128" i="12"/>
  <c r="AX128" i="12"/>
  <c r="AW126" i="12"/>
  <c r="AX89" i="12"/>
  <c r="AW84" i="12"/>
  <c r="AX131" i="12"/>
  <c r="AU123" i="12"/>
  <c r="AX123" i="12"/>
  <c r="AX65" i="12"/>
  <c r="AW122" i="12"/>
  <c r="N113" i="12"/>
  <c r="O113" i="12" s="1"/>
  <c r="O114" i="12"/>
  <c r="AU93" i="12"/>
  <c r="AX93" i="12"/>
  <c r="AG47" i="12"/>
  <c r="AU33" i="12"/>
  <c r="AX33" i="12"/>
  <c r="E147" i="12"/>
  <c r="AU101" i="12"/>
  <c r="AX101" i="12"/>
  <c r="M47" i="12"/>
  <c r="AX82" i="12"/>
  <c r="AW73" i="12"/>
  <c r="AP147" i="12"/>
  <c r="AW103" i="12"/>
  <c r="AW39" i="12"/>
  <c r="AX35" i="12"/>
  <c r="AS130" i="11"/>
  <c r="AT130" i="11"/>
  <c r="AU123" i="11"/>
  <c r="AX123" i="11"/>
  <c r="AU119" i="11"/>
  <c r="AX119" i="11"/>
  <c r="AU89" i="11"/>
  <c r="AX89" i="11"/>
  <c r="AU90" i="11"/>
  <c r="AX90" i="11"/>
  <c r="AU80" i="11"/>
  <c r="AX80" i="11"/>
  <c r="AU76" i="11"/>
  <c r="AX76" i="11"/>
  <c r="AU72" i="11"/>
  <c r="AX72" i="11"/>
  <c r="AU68" i="11"/>
  <c r="AX68" i="11"/>
  <c r="AU64" i="11"/>
  <c r="AX64" i="11"/>
  <c r="AU92" i="11"/>
  <c r="AX92" i="11"/>
  <c r="AU118" i="11"/>
  <c r="AX118" i="11"/>
  <c r="AV47" i="11"/>
  <c r="AU128" i="11"/>
  <c r="AX128" i="11"/>
  <c r="AU124" i="11"/>
  <c r="AX124" i="11"/>
  <c r="AW119" i="11"/>
  <c r="AW115" i="11"/>
  <c r="AW95" i="11"/>
  <c r="AU93" i="11"/>
  <c r="AX93" i="11"/>
  <c r="AW123" i="11"/>
  <c r="AU112" i="11"/>
  <c r="AX112" i="11"/>
  <c r="AU94" i="11"/>
  <c r="AX94" i="11"/>
  <c r="AU101" i="11"/>
  <c r="AX101" i="11"/>
  <c r="AU82" i="11"/>
  <c r="AX82" i="11"/>
  <c r="AU77" i="11"/>
  <c r="AX77" i="11"/>
  <c r="AU73" i="11"/>
  <c r="AX73" i="11"/>
  <c r="AU69" i="11"/>
  <c r="AX69" i="11"/>
  <c r="AU65" i="11"/>
  <c r="AX65" i="11"/>
  <c r="AU116" i="11"/>
  <c r="AX116" i="11"/>
  <c r="AU102" i="11"/>
  <c r="AX102" i="11"/>
  <c r="AU88" i="11"/>
  <c r="AX88" i="11"/>
  <c r="E147" i="11"/>
  <c r="AU126" i="11"/>
  <c r="AX126" i="11"/>
  <c r="AU122" i="11"/>
  <c r="AX122" i="11"/>
  <c r="AX120" i="11"/>
  <c r="AU117" i="11"/>
  <c r="AX117" i="11"/>
  <c r="AU115" i="11"/>
  <c r="AX115" i="11"/>
  <c r="AW107" i="11"/>
  <c r="AW89" i="11"/>
  <c r="AU103" i="11"/>
  <c r="AX103" i="11"/>
  <c r="AU85" i="11"/>
  <c r="AX85" i="11"/>
  <c r="AP147" i="11"/>
  <c r="AU104" i="11"/>
  <c r="AX104" i="11"/>
  <c r="AU86" i="11"/>
  <c r="AX86" i="11"/>
  <c r="AU109" i="11"/>
  <c r="AX109" i="11"/>
  <c r="AU91" i="11"/>
  <c r="AX91" i="11"/>
  <c r="AU79" i="11"/>
  <c r="AX79" i="11"/>
  <c r="AU75" i="11"/>
  <c r="AX75" i="11"/>
  <c r="AU71" i="11"/>
  <c r="AX71" i="11"/>
  <c r="AU67" i="11"/>
  <c r="AX67" i="11"/>
  <c r="AU63" i="11"/>
  <c r="AX63" i="11"/>
  <c r="AF147" i="11"/>
  <c r="AU84" i="11"/>
  <c r="AX84" i="11"/>
  <c r="AU106" i="11"/>
  <c r="AX106" i="11"/>
  <c r="AW122" i="11"/>
  <c r="AU127" i="11"/>
  <c r="AX127" i="11"/>
  <c r="AW84" i="11"/>
  <c r="AU107" i="11"/>
  <c r="AX107" i="11"/>
  <c r="AU108" i="11"/>
  <c r="AX108" i="11"/>
  <c r="AU95" i="11"/>
  <c r="AX95" i="11"/>
  <c r="AU125" i="11"/>
  <c r="AX125" i="11"/>
  <c r="AU121" i="11"/>
  <c r="AX121" i="11"/>
  <c r="X113" i="11"/>
  <c r="Y113" i="11" s="1"/>
  <c r="Y114" i="11"/>
  <c r="AW118" i="11"/>
  <c r="AW108" i="11"/>
  <c r="AW90" i="11"/>
  <c r="AU111" i="11"/>
  <c r="AX111" i="11"/>
  <c r="AW125" i="11"/>
  <c r="AU100" i="11"/>
  <c r="AX100" i="11"/>
  <c r="AU105" i="11"/>
  <c r="AX105" i="11"/>
  <c r="AU87" i="11"/>
  <c r="AX87" i="11"/>
  <c r="AU78" i="11"/>
  <c r="AX78" i="11"/>
  <c r="AU74" i="11"/>
  <c r="AX74" i="11"/>
  <c r="AU70" i="11"/>
  <c r="AX70" i="11"/>
  <c r="AU66" i="11"/>
  <c r="AX66" i="11"/>
  <c r="AU96" i="11"/>
  <c r="AX96" i="11"/>
  <c r="AW128" i="11"/>
  <c r="AW120" i="11"/>
  <c r="AU110" i="11"/>
  <c r="AX110" i="11"/>
  <c r="AU118" i="10"/>
  <c r="AX118" i="10"/>
  <c r="AU112" i="10"/>
  <c r="AX112" i="10"/>
  <c r="AU126" i="10"/>
  <c r="AX126" i="10"/>
  <c r="AG131" i="10"/>
  <c r="M131" i="10"/>
  <c r="AQ131" i="10"/>
  <c r="W131" i="10"/>
  <c r="AU125" i="10"/>
  <c r="AX125" i="10"/>
  <c r="AU117" i="10"/>
  <c r="AX117" i="10"/>
  <c r="AU111" i="10"/>
  <c r="AX111" i="10"/>
  <c r="AQ143" i="10"/>
  <c r="W143" i="10"/>
  <c r="AG143" i="10"/>
  <c r="M143" i="10"/>
  <c r="AU127" i="10"/>
  <c r="AX127" i="10"/>
  <c r="AW117" i="10"/>
  <c r="Y114" i="10"/>
  <c r="X113" i="10"/>
  <c r="Y113" i="10" s="1"/>
  <c r="AW111" i="10"/>
  <c r="AW123" i="10"/>
  <c r="AU121" i="10"/>
  <c r="AX121" i="10"/>
  <c r="AU116" i="10"/>
  <c r="AX116" i="10"/>
  <c r="V147" i="10"/>
  <c r="AF147" i="10"/>
  <c r="AU124" i="10"/>
  <c r="AX124" i="10"/>
  <c r="AG47" i="10"/>
  <c r="M47" i="10"/>
  <c r="AQ47" i="10"/>
  <c r="W47" i="10"/>
  <c r="AW118" i="10"/>
  <c r="AU123" i="10"/>
  <c r="AX123" i="10"/>
  <c r="AU128" i="10"/>
  <c r="AX128" i="10"/>
  <c r="AW124" i="10"/>
  <c r="AW128" i="10"/>
  <c r="AU119" i="10"/>
  <c r="AX119" i="10"/>
  <c r="AU115" i="10"/>
  <c r="AX115" i="10"/>
  <c r="AP147" i="10"/>
  <c r="L147" i="10"/>
  <c r="N147" i="10"/>
  <c r="AW112" i="10"/>
  <c r="AW126" i="10"/>
  <c r="AU122" i="10"/>
  <c r="AX122" i="10"/>
  <c r="AW116" i="10"/>
  <c r="AU126" i="8"/>
  <c r="AX126" i="8"/>
  <c r="AU128" i="8"/>
  <c r="AX128" i="8"/>
  <c r="AW48" i="8"/>
  <c r="AV47" i="8"/>
  <c r="AW25" i="8"/>
  <c r="AF147" i="8"/>
  <c r="AU125" i="8"/>
  <c r="AX125" i="8"/>
  <c r="AU121" i="8"/>
  <c r="AX121" i="8"/>
  <c r="AW128" i="8"/>
  <c r="O113" i="8"/>
  <c r="AW69" i="8"/>
  <c r="AW66" i="8"/>
  <c r="AX61" i="8"/>
  <c r="AU61" i="8"/>
  <c r="AX57" i="8"/>
  <c r="AU57" i="8"/>
  <c r="M47" i="8"/>
  <c r="AU50" i="8"/>
  <c r="AX50" i="8"/>
  <c r="AW39" i="8"/>
  <c r="E147" i="8"/>
  <c r="AW61" i="8"/>
  <c r="AU40" i="8"/>
  <c r="AX40" i="8"/>
  <c r="AW63" i="8"/>
  <c r="AW59" i="8"/>
  <c r="AW55" i="8"/>
  <c r="AU51" i="8"/>
  <c r="AX51" i="8"/>
  <c r="AW36" i="8"/>
  <c r="AW57" i="8"/>
  <c r="AU46" i="8"/>
  <c r="AX46" i="8"/>
  <c r="AU41" i="8"/>
  <c r="AX41" i="8"/>
  <c r="AW33" i="8"/>
  <c r="AU25" i="8"/>
  <c r="AX25" i="8"/>
  <c r="AX60" i="8"/>
  <c r="AU69" i="8"/>
  <c r="AX69" i="8"/>
  <c r="AU63" i="8"/>
  <c r="AX63" i="8"/>
  <c r="AX71" i="8"/>
  <c r="AU71" i="8"/>
  <c r="AW64" i="8"/>
  <c r="AU48" i="8"/>
  <c r="AX48" i="8"/>
  <c r="AT47" i="8"/>
  <c r="AU47" i="8" s="1"/>
  <c r="AW38" i="8"/>
  <c r="AX55" i="8"/>
  <c r="AU45" i="8"/>
  <c r="AX45" i="8"/>
  <c r="AU39" i="8"/>
  <c r="AX39" i="8"/>
  <c r="AU116" i="8"/>
  <c r="AW116" i="8"/>
  <c r="AG135" i="8"/>
  <c r="M135" i="8"/>
  <c r="AQ135" i="8"/>
  <c r="W135" i="8"/>
  <c r="AW71" i="8"/>
  <c r="AW125" i="8"/>
  <c r="AW121" i="8"/>
  <c r="AX64" i="8"/>
  <c r="AX56" i="8"/>
  <c r="AG47" i="8"/>
  <c r="AU124" i="8"/>
  <c r="AX124" i="8"/>
  <c r="AX116" i="8"/>
  <c r="AU54" i="8"/>
  <c r="AX54" i="8"/>
  <c r="AW70" i="8"/>
  <c r="AU36" i="8"/>
  <c r="AX36" i="8"/>
  <c r="AW127" i="8"/>
  <c r="AU65" i="8"/>
  <c r="AX65" i="8"/>
  <c r="AW49" i="8"/>
  <c r="AP147" i="8"/>
  <c r="V147" i="8"/>
  <c r="AW40" i="8"/>
  <c r="AW62" i="8"/>
  <c r="AS47" i="8"/>
  <c r="AU44" i="8"/>
  <c r="AX44" i="8"/>
  <c r="AU37" i="8"/>
  <c r="AX37" i="8"/>
  <c r="AW28" i="8"/>
  <c r="L147" i="8"/>
  <c r="AX26" i="8"/>
  <c r="Y114" i="8"/>
  <c r="AH114" i="8" s="1"/>
  <c r="X113" i="8"/>
  <c r="Y113" i="8" s="1"/>
  <c r="AU122" i="8"/>
  <c r="AX122" i="8"/>
  <c r="AX72" i="8"/>
  <c r="AU49" i="8"/>
  <c r="AX49" i="8"/>
  <c r="AU38" i="8"/>
  <c r="AX38" i="8"/>
  <c r="M113" i="8"/>
  <c r="AU127" i="8"/>
  <c r="AX127" i="8"/>
  <c r="AU123" i="8"/>
  <c r="AX123" i="8"/>
  <c r="AG113" i="8"/>
  <c r="AX120" i="8"/>
  <c r="AX70" i="8"/>
  <c r="AW72" i="8"/>
  <c r="W47" i="8"/>
  <c r="AW123" i="8"/>
  <c r="AX67" i="8"/>
  <c r="AU67" i="8"/>
  <c r="AU59" i="8"/>
  <c r="AX59" i="8"/>
  <c r="AU52" i="8"/>
  <c r="AX52" i="8"/>
  <c r="AX68" i="8"/>
  <c r="AU42" i="8"/>
  <c r="AX42" i="8"/>
  <c r="AU34" i="8"/>
  <c r="AX34" i="8"/>
  <c r="AW68" i="8"/>
  <c r="AW60" i="8"/>
  <c r="AW56" i="8"/>
  <c r="AW54" i="8"/>
  <c r="AW50" i="8"/>
  <c r="AU53" i="8"/>
  <c r="AX53" i="8"/>
  <c r="AW42" i="8"/>
  <c r="AW34" i="8"/>
  <c r="AW58" i="8"/>
  <c r="O47" i="8"/>
  <c r="AU43" i="8"/>
  <c r="AX43" i="8"/>
  <c r="AU35" i="8"/>
  <c r="AX35" i="8"/>
  <c r="AU27" i="8"/>
  <c r="AX27" i="8"/>
  <c r="AX62" i="8"/>
  <c r="AX33" i="8"/>
  <c r="AU105" i="7"/>
  <c r="AW105" i="7"/>
  <c r="AW145" i="7"/>
  <c r="AU69" i="7"/>
  <c r="AX69" i="7"/>
  <c r="AU61" i="7"/>
  <c r="AX61" i="7"/>
  <c r="AU39" i="7"/>
  <c r="AX39" i="7"/>
  <c r="AU28" i="7"/>
  <c r="AX28" i="7"/>
  <c r="V147" i="7"/>
  <c r="AX59" i="7"/>
  <c r="AU137" i="7"/>
  <c r="AU135" i="7"/>
  <c r="W129" i="7"/>
  <c r="M129" i="7"/>
  <c r="N129" i="7"/>
  <c r="O129" i="7" s="1"/>
  <c r="X129" i="7" s="1"/>
  <c r="Y129" i="7" s="1"/>
  <c r="AH129" i="7" s="1"/>
  <c r="AI129" i="7" s="1"/>
  <c r="AR129" i="7" s="1"/>
  <c r="AS129" i="7" s="1"/>
  <c r="AX115" i="7"/>
  <c r="AQ129" i="7"/>
  <c r="AX105" i="7"/>
  <c r="AW115" i="7"/>
  <c r="AX133" i="7"/>
  <c r="AU133" i="7"/>
  <c r="AU53" i="7"/>
  <c r="AX53" i="7"/>
  <c r="AU68" i="7"/>
  <c r="AX68" i="7"/>
  <c r="AU50" i="7"/>
  <c r="AX50" i="7"/>
  <c r="AP147" i="7"/>
  <c r="AU46" i="7"/>
  <c r="AX46" i="7"/>
  <c r="AU42" i="7"/>
  <c r="AX42" i="7"/>
  <c r="AU38" i="7"/>
  <c r="AX38" i="7"/>
  <c r="AU34" i="7"/>
  <c r="AX34" i="7"/>
  <c r="AU27" i="7"/>
  <c r="AX27" i="7"/>
  <c r="AU60" i="7"/>
  <c r="AX60" i="7"/>
  <c r="AT143" i="7"/>
  <c r="AU143" i="7" s="1"/>
  <c r="Y131" i="7"/>
  <c r="AW133" i="7"/>
  <c r="AU111" i="7"/>
  <c r="AW111" i="7"/>
  <c r="AU107" i="7"/>
  <c r="AW107" i="7"/>
  <c r="AG143" i="7"/>
  <c r="M143" i="7"/>
  <c r="N113" i="7"/>
  <c r="O113" i="7" s="1"/>
  <c r="AQ113" i="7"/>
  <c r="W113" i="7"/>
  <c r="AW137" i="7"/>
  <c r="M131" i="7"/>
  <c r="AW69" i="7"/>
  <c r="AW65" i="7"/>
  <c r="AW61" i="7"/>
  <c r="AU58" i="7"/>
  <c r="AX58" i="7"/>
  <c r="AW48" i="7"/>
  <c r="AV47" i="7"/>
  <c r="AU71" i="7"/>
  <c r="AX71" i="7"/>
  <c r="AU67" i="7"/>
  <c r="AX67" i="7"/>
  <c r="AU63" i="7"/>
  <c r="AX63" i="7"/>
  <c r="AU57" i="7"/>
  <c r="AX57" i="7"/>
  <c r="AS47" i="7"/>
  <c r="AW43" i="7"/>
  <c r="AW39" i="7"/>
  <c r="AW35" i="7"/>
  <c r="AW28" i="7"/>
  <c r="L147" i="7"/>
  <c r="AW51" i="7"/>
  <c r="AU45" i="7"/>
  <c r="AX45" i="7"/>
  <c r="AU41" i="7"/>
  <c r="AX41" i="7"/>
  <c r="AU37" i="7"/>
  <c r="AX37" i="7"/>
  <c r="AU33" i="7"/>
  <c r="AX33" i="7"/>
  <c r="AU26" i="7"/>
  <c r="AX26" i="7"/>
  <c r="AU52" i="7"/>
  <c r="AX52" i="7"/>
  <c r="AG113" i="7"/>
  <c r="AU109" i="7"/>
  <c r="AW109" i="7"/>
  <c r="AU72" i="7"/>
  <c r="AX72" i="7"/>
  <c r="AU65" i="7"/>
  <c r="AX65" i="7"/>
  <c r="AU43" i="7"/>
  <c r="AX43" i="7"/>
  <c r="AU35" i="7"/>
  <c r="AX35" i="7"/>
  <c r="AV143" i="7"/>
  <c r="AW144" i="7"/>
  <c r="AW132" i="7"/>
  <c r="AV131" i="7"/>
  <c r="AX109" i="7"/>
  <c r="AU49" i="7"/>
  <c r="AX49" i="7"/>
  <c r="AU64" i="7"/>
  <c r="AX64" i="7"/>
  <c r="AW59" i="7"/>
  <c r="AW25" i="7"/>
  <c r="AU54" i="7"/>
  <c r="AX54" i="7"/>
  <c r="AU132" i="7"/>
  <c r="AT131" i="7"/>
  <c r="AU131" i="7" s="1"/>
  <c r="O135" i="7"/>
  <c r="AX145" i="7"/>
  <c r="AX143" i="7" s="1"/>
  <c r="AX134" i="7"/>
  <c r="AX111" i="7"/>
  <c r="AX107" i="7"/>
  <c r="AW101" i="7"/>
  <c r="AX95" i="7"/>
  <c r="AQ131" i="7"/>
  <c r="AX101" i="7"/>
  <c r="AW95" i="7"/>
  <c r="AW68" i="7"/>
  <c r="AW64" i="7"/>
  <c r="AW60" i="7"/>
  <c r="AU51" i="7"/>
  <c r="AX51" i="7"/>
  <c r="AU70" i="7"/>
  <c r="AX70" i="7"/>
  <c r="AU66" i="7"/>
  <c r="AX66" i="7"/>
  <c r="AU62" i="7"/>
  <c r="AX62" i="7"/>
  <c r="AW46" i="7"/>
  <c r="AW42" i="7"/>
  <c r="AW38" i="7"/>
  <c r="AW34" i="7"/>
  <c r="AW27" i="7"/>
  <c r="AT47" i="7"/>
  <c r="AU48" i="7"/>
  <c r="AX48" i="7"/>
  <c r="AU44" i="7"/>
  <c r="AX44" i="7"/>
  <c r="AU40" i="7"/>
  <c r="AX40" i="7"/>
  <c r="AU36" i="7"/>
  <c r="AX36" i="7"/>
  <c r="AU25" i="7"/>
  <c r="AX25" i="7"/>
  <c r="AW72" i="7"/>
  <c r="AX56" i="7"/>
  <c r="AU56" i="7"/>
  <c r="E147" i="7"/>
  <c r="E147" i="6"/>
  <c r="AG147" i="6" s="1"/>
  <c r="AX129" i="3"/>
  <c r="AT129" i="3"/>
  <c r="AQ131" i="3"/>
  <c r="AU124" i="3"/>
  <c r="AW124" i="3"/>
  <c r="N113" i="3"/>
  <c r="O113" i="3" s="1"/>
  <c r="O114" i="3"/>
  <c r="AW128" i="3"/>
  <c r="AT131" i="3"/>
  <c r="AU131" i="3" s="1"/>
  <c r="AU132" i="3"/>
  <c r="AW132" i="3"/>
  <c r="AI143" i="3"/>
  <c r="AQ143" i="3"/>
  <c r="AX132" i="3"/>
  <c r="AX131" i="3" s="1"/>
  <c r="AX124" i="3"/>
  <c r="AP147" i="3"/>
  <c r="M143" i="3"/>
  <c r="AU137" i="3"/>
  <c r="V147" i="3"/>
  <c r="AG143" i="3"/>
  <c r="AX137" i="3"/>
  <c r="AX135" i="3" s="1"/>
  <c r="AQ135" i="3"/>
  <c r="W135" i="3"/>
  <c r="AG135" i="3"/>
  <c r="M135" i="3"/>
  <c r="AV135" i="3"/>
  <c r="AG131" i="3"/>
  <c r="W131" i="3"/>
  <c r="AV143" i="3"/>
  <c r="AW143" i="3" s="1"/>
  <c r="AW144" i="3"/>
  <c r="AF147" i="3"/>
  <c r="W143" i="3"/>
  <c r="AW126" i="3"/>
  <c r="AX128" i="3"/>
  <c r="E147" i="3"/>
  <c r="AT143" i="4"/>
  <c r="AU143" i="4" s="1"/>
  <c r="AU144" i="4"/>
  <c r="AX144" i="4"/>
  <c r="AU136" i="4"/>
  <c r="AX132" i="4"/>
  <c r="AT131" i="4"/>
  <c r="AU131" i="4" s="1"/>
  <c r="AU132" i="4"/>
  <c r="O114" i="4"/>
  <c r="X114" i="4" s="1"/>
  <c r="N113" i="4"/>
  <c r="O113" i="4" s="1"/>
  <c r="AU138" i="4"/>
  <c r="AX138" i="4"/>
  <c r="M47" i="4"/>
  <c r="O47" i="4"/>
  <c r="AQ47" i="4"/>
  <c r="AG47" i="4"/>
  <c r="W47" i="4"/>
  <c r="AU107" i="4"/>
  <c r="AX107" i="4"/>
  <c r="AX100" i="4"/>
  <c r="AW100" i="4"/>
  <c r="AF147" i="4"/>
  <c r="AW144" i="4"/>
  <c r="AT130" i="4"/>
  <c r="W135" i="4"/>
  <c r="AI131" i="4"/>
  <c r="L147" i="4"/>
  <c r="M135" i="4"/>
  <c r="AP147" i="4"/>
  <c r="AW107" i="4"/>
  <c r="V147" i="4"/>
  <c r="E147" i="4"/>
  <c r="AU146" i="4"/>
  <c r="AX146" i="4"/>
  <c r="AS143" i="4"/>
  <c r="AQ135" i="4"/>
  <c r="AW132" i="4"/>
  <c r="AV131" i="4"/>
  <c r="Y135" i="4"/>
  <c r="AW145" i="4"/>
  <c r="AV143" i="4"/>
  <c r="W129" i="4"/>
  <c r="W131" i="4"/>
  <c r="Y131" i="4"/>
  <c r="AX112" i="4"/>
  <c r="AU103" i="4"/>
  <c r="AX103" i="4"/>
  <c r="AW108" i="4"/>
  <c r="AU93" i="4"/>
  <c r="AX93" i="4"/>
  <c r="AU111" i="4"/>
  <c r="AX111" i="4"/>
  <c r="O135" i="4"/>
  <c r="AX136" i="4"/>
  <c r="AQ129" i="4"/>
  <c r="M129" i="4"/>
  <c r="N129" i="4"/>
  <c r="O129" i="4" s="1"/>
  <c r="X129" i="4" s="1"/>
  <c r="Y129" i="4" s="1"/>
  <c r="AH129" i="4" s="1"/>
  <c r="AI129" i="4" s="1"/>
  <c r="AR129" i="4" s="1"/>
  <c r="AS129" i="4" s="1"/>
  <c r="AW111" i="4"/>
  <c r="Y143" i="4"/>
  <c r="AG129" i="4"/>
  <c r="AW93" i="4"/>
  <c r="AU106" i="4"/>
  <c r="AX106" i="4"/>
  <c r="AX102" i="4"/>
  <c r="AW102" i="4"/>
  <c r="AX94" i="4"/>
  <c r="AW143" i="1"/>
  <c r="AW24" i="1"/>
  <c r="AS83" i="1"/>
  <c r="AP147" i="1"/>
  <c r="AS24" i="1"/>
  <c r="AI47" i="1"/>
  <c r="AF147" i="1"/>
  <c r="AI131" i="1"/>
  <c r="AI83" i="1"/>
  <c r="AI140" i="1"/>
  <c r="Y83" i="1"/>
  <c r="V147" i="1"/>
  <c r="AV18" i="2"/>
  <c r="AV15" i="2"/>
  <c r="AR28" i="2"/>
  <c r="AS28" i="2" s="1"/>
  <c r="AS18" i="2"/>
  <c r="AS15" i="2"/>
  <c r="AH28" i="2"/>
  <c r="Y22" i="2"/>
  <c r="X28" i="2"/>
  <c r="Y15" i="2"/>
  <c r="N28" i="2"/>
  <c r="E15" i="2"/>
  <c r="W15" i="2" s="1"/>
  <c r="E18" i="2"/>
  <c r="AG18" i="2" s="1"/>
  <c r="E22" i="2"/>
  <c r="AQ22" i="2" s="1"/>
  <c r="AW135" i="4" l="1"/>
  <c r="AV141" i="9"/>
  <c r="AV140" i="9" s="1"/>
  <c r="AS141" i="9"/>
  <c r="AW135" i="8"/>
  <c r="M89" i="5"/>
  <c r="AR99" i="5"/>
  <c r="AO99" i="9"/>
  <c r="AR99" i="9" s="1"/>
  <c r="AV99" i="9" s="1"/>
  <c r="AW99" i="9" s="1"/>
  <c r="AW131" i="13"/>
  <c r="AQ147" i="13"/>
  <c r="AF92" i="5"/>
  <c r="AI92" i="5" s="1"/>
  <c r="AO92" i="5" s="1"/>
  <c r="AS147" i="14"/>
  <c r="AI147" i="14"/>
  <c r="AX47" i="3"/>
  <c r="M147" i="3"/>
  <c r="M105" i="9"/>
  <c r="AW83" i="1"/>
  <c r="AW135" i="1"/>
  <c r="AX47" i="4"/>
  <c r="AW24" i="4"/>
  <c r="AW47" i="3"/>
  <c r="M112" i="9"/>
  <c r="AX83" i="3"/>
  <c r="AF103" i="5"/>
  <c r="AT103" i="5" s="1"/>
  <c r="AX103" i="5" s="1"/>
  <c r="AX135" i="5"/>
  <c r="AF108" i="5"/>
  <c r="AT108" i="5" s="1"/>
  <c r="AU108" i="5" s="1"/>
  <c r="AF101" i="5"/>
  <c r="AG101" i="5" s="1"/>
  <c r="AG147" i="7"/>
  <c r="AF103" i="9"/>
  <c r="AG103" i="9" s="1"/>
  <c r="O111" i="9"/>
  <c r="AF92" i="9"/>
  <c r="AI92" i="9" s="1"/>
  <c r="AI143" i="9"/>
  <c r="AX83" i="8"/>
  <c r="M88" i="9"/>
  <c r="O105" i="5"/>
  <c r="O112" i="5"/>
  <c r="AF106" i="5"/>
  <c r="AT106" i="5" s="1"/>
  <c r="AU106" i="5" s="1"/>
  <c r="O88" i="5"/>
  <c r="AX47" i="10"/>
  <c r="M147" i="10"/>
  <c r="AG147" i="10"/>
  <c r="W147" i="10"/>
  <c r="AF109" i="5"/>
  <c r="AT109" i="5" s="1"/>
  <c r="W147" i="11"/>
  <c r="M111" i="5"/>
  <c r="AF84" i="5"/>
  <c r="AT84" i="5" s="1"/>
  <c r="Y147" i="11"/>
  <c r="AX135" i="11"/>
  <c r="M94" i="5"/>
  <c r="O96" i="5"/>
  <c r="M96" i="9"/>
  <c r="AF93" i="9"/>
  <c r="AI93" i="9" s="1"/>
  <c r="AF93" i="5"/>
  <c r="AI93" i="5" s="1"/>
  <c r="AO93" i="5" s="1"/>
  <c r="AX24" i="11"/>
  <c r="AF102" i="5"/>
  <c r="AG102" i="5" s="1"/>
  <c r="M101" i="5"/>
  <c r="AW24" i="12"/>
  <c r="AT129" i="12"/>
  <c r="AU129" i="12" s="1"/>
  <c r="M102" i="9"/>
  <c r="O108" i="5"/>
  <c r="AF110" i="5"/>
  <c r="AT110" i="5" s="1"/>
  <c r="AX110" i="5" s="1"/>
  <c r="M108" i="9"/>
  <c r="AW135" i="12"/>
  <c r="M93" i="9"/>
  <c r="AW61" i="9"/>
  <c r="AF96" i="5"/>
  <c r="AG96" i="5" s="1"/>
  <c r="AU61" i="9"/>
  <c r="AU48" i="9"/>
  <c r="AW48" i="9"/>
  <c r="W147" i="13"/>
  <c r="AW77" i="9"/>
  <c r="AW66" i="9"/>
  <c r="M147" i="13"/>
  <c r="AX77" i="9"/>
  <c r="AS147" i="13"/>
  <c r="AU67" i="9"/>
  <c r="AF89" i="9"/>
  <c r="AT89" i="9" s="1"/>
  <c r="AU89" i="9" s="1"/>
  <c r="AF90" i="5"/>
  <c r="AI90" i="5" s="1"/>
  <c r="AO90" i="5" s="1"/>
  <c r="AF89" i="5"/>
  <c r="AT89" i="5" s="1"/>
  <c r="AX89" i="5" s="1"/>
  <c r="AG147" i="13"/>
  <c r="AF88" i="5"/>
  <c r="AG88" i="5" s="1"/>
  <c r="AW37" i="9"/>
  <c r="M102" i="5"/>
  <c r="AF100" i="5"/>
  <c r="AG100" i="5" s="1"/>
  <c r="AX24" i="5"/>
  <c r="M103" i="5"/>
  <c r="AF95" i="5"/>
  <c r="AI95" i="5" s="1"/>
  <c r="AO95" i="5" s="1"/>
  <c r="O93" i="5"/>
  <c r="M93" i="5"/>
  <c r="AW76" i="9"/>
  <c r="AI124" i="9"/>
  <c r="O110" i="5"/>
  <c r="AI24" i="9"/>
  <c r="M94" i="9"/>
  <c r="AU66" i="9"/>
  <c r="AW45" i="9"/>
  <c r="AI47" i="9"/>
  <c r="AW143" i="14"/>
  <c r="AW143" i="13"/>
  <c r="AW143" i="11"/>
  <c r="AX143" i="5"/>
  <c r="AW135" i="11"/>
  <c r="AX135" i="8"/>
  <c r="AW60" i="9"/>
  <c r="AX60" i="9"/>
  <c r="AS136" i="9"/>
  <c r="AV136" i="9"/>
  <c r="AV135" i="9" s="1"/>
  <c r="M135" i="9"/>
  <c r="O135" i="9"/>
  <c r="AT124" i="9"/>
  <c r="AU124" i="9" s="1"/>
  <c r="O131" i="9"/>
  <c r="AI140" i="9"/>
  <c r="AG115" i="9"/>
  <c r="AX131" i="4"/>
  <c r="AI116" i="9"/>
  <c r="AG116" i="9"/>
  <c r="AI115" i="9"/>
  <c r="M87" i="9"/>
  <c r="AI28" i="2"/>
  <c r="AW143" i="4"/>
  <c r="AW36" i="9"/>
  <c r="AW41" i="9"/>
  <c r="AX24" i="3"/>
  <c r="AV35" i="9"/>
  <c r="AW35" i="9" s="1"/>
  <c r="AV25" i="9"/>
  <c r="AW25" i="9" s="1"/>
  <c r="AX24" i="10"/>
  <c r="AU47" i="4"/>
  <c r="AX135" i="4"/>
  <c r="AW131" i="4"/>
  <c r="AV24" i="5"/>
  <c r="AW24" i="5" s="1"/>
  <c r="AW83" i="14"/>
  <c r="AW135" i="14"/>
  <c r="AW131" i="14"/>
  <c r="AX83" i="14"/>
  <c r="AX24" i="13"/>
  <c r="AW24" i="13"/>
  <c r="AV135" i="5"/>
  <c r="AW135" i="5" s="1"/>
  <c r="AX83" i="12"/>
  <c r="AW24" i="11"/>
  <c r="AX83" i="10"/>
  <c r="AW83" i="10"/>
  <c r="AG135" i="9"/>
  <c r="AS135" i="9"/>
  <c r="W135" i="9"/>
  <c r="AI135" i="9"/>
  <c r="Y135" i="9"/>
  <c r="AQ135" i="9"/>
  <c r="AU136" i="9"/>
  <c r="AT135" i="9"/>
  <c r="AU135" i="9" s="1"/>
  <c r="AX24" i="14"/>
  <c r="AW24" i="14"/>
  <c r="AW83" i="13"/>
  <c r="AX83" i="13"/>
  <c r="AX24" i="12"/>
  <c r="AW83" i="12"/>
  <c r="AX83" i="11"/>
  <c r="O24" i="9"/>
  <c r="AW83" i="11"/>
  <c r="AW24" i="10"/>
  <c r="AW135" i="10"/>
  <c r="AW83" i="8"/>
  <c r="AX24" i="8"/>
  <c r="AW24" i="8"/>
  <c r="AX24" i="7"/>
  <c r="AX83" i="7"/>
  <c r="AB83" i="5"/>
  <c r="AB147" i="5" s="1"/>
  <c r="AQ24" i="9"/>
  <c r="N147" i="3"/>
  <c r="O147" i="3" s="1"/>
  <c r="AW83" i="3"/>
  <c r="AW24" i="3"/>
  <c r="AG98" i="9"/>
  <c r="AT98" i="9"/>
  <c r="AT97" i="9" s="1"/>
  <c r="AU97" i="9" s="1"/>
  <c r="AF97" i="9"/>
  <c r="AG97" i="9" s="1"/>
  <c r="Y24" i="9"/>
  <c r="AW83" i="7"/>
  <c r="AW24" i="7"/>
  <c r="W24" i="9"/>
  <c r="AX147" i="6"/>
  <c r="AI131" i="9"/>
  <c r="M24" i="9"/>
  <c r="W83" i="5"/>
  <c r="Y83" i="5"/>
  <c r="L83" i="5"/>
  <c r="Z83" i="9"/>
  <c r="AG24" i="9"/>
  <c r="AQ83" i="9"/>
  <c r="L84" i="9"/>
  <c r="O84" i="9" s="1"/>
  <c r="H83" i="9"/>
  <c r="AX136" i="9"/>
  <c r="AX83" i="4"/>
  <c r="AI84" i="9"/>
  <c r="Y84" i="9"/>
  <c r="V83" i="9"/>
  <c r="W83" i="9" s="1"/>
  <c r="AX24" i="4"/>
  <c r="AW83" i="4"/>
  <c r="AX25" i="9"/>
  <c r="AT24" i="9"/>
  <c r="AU24" i="9" s="1"/>
  <c r="AR24" i="9"/>
  <c r="AS24" i="9" s="1"/>
  <c r="O97" i="9"/>
  <c r="M97" i="9"/>
  <c r="AX99" i="9"/>
  <c r="AU99" i="9"/>
  <c r="AS99" i="5"/>
  <c r="AV99" i="5"/>
  <c r="AW99" i="5" s="1"/>
  <c r="AR97" i="5"/>
  <c r="AS97" i="5" s="1"/>
  <c r="AS98" i="5"/>
  <c r="AV98" i="5"/>
  <c r="AR98" i="9"/>
  <c r="O147" i="14"/>
  <c r="O95" i="9"/>
  <c r="O47" i="9"/>
  <c r="AI91" i="9"/>
  <c r="AU47" i="5"/>
  <c r="M147" i="14"/>
  <c r="AU68" i="9"/>
  <c r="W84" i="9"/>
  <c r="AW72" i="9"/>
  <c r="AU40" i="9"/>
  <c r="M92" i="9"/>
  <c r="AU72" i="9"/>
  <c r="AU58" i="9"/>
  <c r="AW40" i="9"/>
  <c r="AU115" i="9"/>
  <c r="AU41" i="9"/>
  <c r="AG111" i="9"/>
  <c r="AT111" i="9"/>
  <c r="AU111" i="9" s="1"/>
  <c r="M100" i="9"/>
  <c r="AF111" i="5"/>
  <c r="AT111" i="5" s="1"/>
  <c r="M104" i="9"/>
  <c r="M147" i="8"/>
  <c r="AW73" i="9"/>
  <c r="W147" i="8"/>
  <c r="AX73" i="9"/>
  <c r="AX56" i="9"/>
  <c r="AR129" i="9"/>
  <c r="AS129" i="9" s="1"/>
  <c r="AS130" i="9"/>
  <c r="AW56" i="9"/>
  <c r="AW68" i="9"/>
  <c r="AU132" i="9"/>
  <c r="AG84" i="9"/>
  <c r="AG100" i="9"/>
  <c r="M92" i="5"/>
  <c r="O92" i="5"/>
  <c r="AG86" i="9"/>
  <c r="AW62" i="9"/>
  <c r="AW47" i="11"/>
  <c r="AX47" i="11"/>
  <c r="AU36" i="9"/>
  <c r="AU71" i="9"/>
  <c r="AW71" i="9"/>
  <c r="AW54" i="9"/>
  <c r="AU26" i="9"/>
  <c r="AX52" i="9"/>
  <c r="AW75" i="9"/>
  <c r="AW26" i="9"/>
  <c r="O109" i="9"/>
  <c r="O147" i="10"/>
  <c r="AW52" i="9"/>
  <c r="N147" i="8"/>
  <c r="X147" i="8"/>
  <c r="Y147" i="8" s="1"/>
  <c r="AU43" i="9"/>
  <c r="AX41" i="9"/>
  <c r="AW43" i="9"/>
  <c r="AW44" i="9"/>
  <c r="Y47" i="9"/>
  <c r="AW79" i="9"/>
  <c r="AX44" i="9"/>
  <c r="AK147" i="9"/>
  <c r="N147" i="7"/>
  <c r="O147" i="7" s="1"/>
  <c r="AX131" i="7"/>
  <c r="AW47" i="7"/>
  <c r="AU147" i="6"/>
  <c r="AS131" i="9"/>
  <c r="W147" i="6"/>
  <c r="AU45" i="9"/>
  <c r="AW63" i="9"/>
  <c r="AT129" i="9"/>
  <c r="AX45" i="9"/>
  <c r="AU130" i="9"/>
  <c r="Y131" i="9"/>
  <c r="AU37" i="9"/>
  <c r="M147" i="6"/>
  <c r="AX80" i="9"/>
  <c r="AG108" i="9"/>
  <c r="AQ147" i="6"/>
  <c r="AW67" i="9"/>
  <c r="AW80" i="9"/>
  <c r="W113" i="5"/>
  <c r="AW134" i="9"/>
  <c r="AG96" i="9"/>
  <c r="AT86" i="9"/>
  <c r="AW48" i="5"/>
  <c r="AV47" i="5"/>
  <c r="AW47" i="5" s="1"/>
  <c r="AW64" i="9"/>
  <c r="AW65" i="9"/>
  <c r="AS47" i="9"/>
  <c r="AX106" i="9"/>
  <c r="AW74" i="9"/>
  <c r="AW58" i="9"/>
  <c r="N147" i="4"/>
  <c r="O147" i="4" s="1"/>
  <c r="AQ147" i="4"/>
  <c r="AP147" i="9"/>
  <c r="W147" i="14"/>
  <c r="AU35" i="9"/>
  <c r="AX38" i="9"/>
  <c r="AW70" i="9"/>
  <c r="AX37" i="9"/>
  <c r="AU70" i="9"/>
  <c r="AW42" i="9"/>
  <c r="AX64" i="9"/>
  <c r="AW38" i="9"/>
  <c r="AW51" i="9"/>
  <c r="AU64" i="9"/>
  <c r="AU28" i="9"/>
  <c r="AW28" i="9"/>
  <c r="AX27" i="9"/>
  <c r="AW55" i="9"/>
  <c r="AX145" i="9"/>
  <c r="AX42" i="9"/>
  <c r="AV47" i="9"/>
  <c r="AT100" i="9"/>
  <c r="O86" i="9"/>
  <c r="AX46" i="9"/>
  <c r="AT131" i="9"/>
  <c r="AB105" i="9"/>
  <c r="AF105" i="9" s="1"/>
  <c r="AF105" i="5"/>
  <c r="AB104" i="9"/>
  <c r="AF104" i="9" s="1"/>
  <c r="AT104" i="9" s="1"/>
  <c r="AF104" i="5"/>
  <c r="AT104" i="5" s="1"/>
  <c r="AI95" i="9"/>
  <c r="AG95" i="9"/>
  <c r="AT102" i="9"/>
  <c r="M100" i="5"/>
  <c r="O100" i="5"/>
  <c r="AG109" i="9"/>
  <c r="AI109" i="9"/>
  <c r="AI106" i="9"/>
  <c r="AG106" i="9"/>
  <c r="AT96" i="9"/>
  <c r="AT109" i="9"/>
  <c r="AB85" i="9"/>
  <c r="AF85" i="5"/>
  <c r="AT85" i="5" s="1"/>
  <c r="AB112" i="9"/>
  <c r="AF112" i="9" s="1"/>
  <c r="AF112" i="5"/>
  <c r="AG119" i="5"/>
  <c r="AI119" i="5"/>
  <c r="AT119" i="5"/>
  <c r="AT90" i="9"/>
  <c r="M90" i="9"/>
  <c r="AI101" i="9"/>
  <c r="AG101" i="9"/>
  <c r="AF127" i="9"/>
  <c r="M84" i="5"/>
  <c r="O84" i="5"/>
  <c r="AG126" i="5"/>
  <c r="AI126" i="5"/>
  <c r="AG124" i="5"/>
  <c r="AI124" i="5"/>
  <c r="AT124" i="5"/>
  <c r="M87" i="5"/>
  <c r="O87" i="5"/>
  <c r="AT91" i="9"/>
  <c r="AB120" i="9"/>
  <c r="AF120" i="9" s="1"/>
  <c r="AF120" i="5"/>
  <c r="AB128" i="9"/>
  <c r="AF128" i="9" s="1"/>
  <c r="AI128" i="9" s="1"/>
  <c r="AF128" i="5"/>
  <c r="AG123" i="5"/>
  <c r="AT123" i="5"/>
  <c r="AI123" i="5"/>
  <c r="AG116" i="5"/>
  <c r="AI116" i="5"/>
  <c r="AT116" i="5"/>
  <c r="AF127" i="5"/>
  <c r="M104" i="5"/>
  <c r="O104" i="5"/>
  <c r="AF94" i="9"/>
  <c r="AI126" i="9"/>
  <c r="AG126" i="9"/>
  <c r="AT108" i="9"/>
  <c r="AB121" i="9"/>
  <c r="AF121" i="9" s="1"/>
  <c r="AF121" i="5"/>
  <c r="AG102" i="9"/>
  <c r="AI110" i="9"/>
  <c r="AG110" i="9"/>
  <c r="AG123" i="9"/>
  <c r="AI123" i="9"/>
  <c r="V147" i="5"/>
  <c r="Y147" i="5" s="1"/>
  <c r="AG117" i="5"/>
  <c r="AI117" i="5"/>
  <c r="AT117" i="5"/>
  <c r="M95" i="5"/>
  <c r="O95" i="5"/>
  <c r="AF122" i="9"/>
  <c r="AF94" i="5"/>
  <c r="M86" i="5"/>
  <c r="O86" i="5"/>
  <c r="AT86" i="5"/>
  <c r="AF122" i="5"/>
  <c r="AG115" i="5"/>
  <c r="AT115" i="5"/>
  <c r="AI115" i="5"/>
  <c r="AT110" i="9"/>
  <c r="M91" i="5"/>
  <c r="AT91" i="5"/>
  <c r="O91" i="5"/>
  <c r="AI90" i="9"/>
  <c r="AG90" i="9"/>
  <c r="M85" i="5"/>
  <c r="O85" i="5"/>
  <c r="AI117" i="9"/>
  <c r="AG117" i="9"/>
  <c r="M109" i="5"/>
  <c r="O109" i="5"/>
  <c r="AF107" i="9"/>
  <c r="AB125" i="9"/>
  <c r="AF125" i="9" s="1"/>
  <c r="AF125" i="5"/>
  <c r="AB118" i="9"/>
  <c r="AF118" i="9" s="1"/>
  <c r="AF118" i="5"/>
  <c r="M90" i="5"/>
  <c r="O90" i="5"/>
  <c r="AG103" i="5"/>
  <c r="AI103" i="5"/>
  <c r="AO103" i="5" s="1"/>
  <c r="AG86" i="5"/>
  <c r="AI86" i="5"/>
  <c r="AO86" i="5" s="1"/>
  <c r="AG91" i="5"/>
  <c r="AI91" i="5"/>
  <c r="AO91" i="5" s="1"/>
  <c r="AF107" i="5"/>
  <c r="AT95" i="9"/>
  <c r="AB87" i="9"/>
  <c r="AF87" i="9" s="1"/>
  <c r="AF87" i="5"/>
  <c r="AU101" i="9"/>
  <c r="AX101" i="9"/>
  <c r="AG119" i="9"/>
  <c r="AI119" i="9"/>
  <c r="AX126" i="5"/>
  <c r="AU126" i="5"/>
  <c r="AF88" i="9"/>
  <c r="O90" i="9"/>
  <c r="AX137" i="9"/>
  <c r="AW133" i="9"/>
  <c r="AW132" i="9"/>
  <c r="AV131" i="9"/>
  <c r="AU126" i="9"/>
  <c r="AX126" i="9"/>
  <c r="AS140" i="9"/>
  <c r="AW145" i="9"/>
  <c r="AW136" i="5"/>
  <c r="AW144" i="5"/>
  <c r="AV143" i="5"/>
  <c r="AW143" i="5" s="1"/>
  <c r="AW130" i="5"/>
  <c r="AV129" i="5"/>
  <c r="AW129" i="5" s="1"/>
  <c r="AX144" i="9"/>
  <c r="AU144" i="9"/>
  <c r="AS143" i="9"/>
  <c r="AU138" i="9"/>
  <c r="AX138" i="9"/>
  <c r="AV129" i="9"/>
  <c r="AW130" i="9"/>
  <c r="AU141" i="9"/>
  <c r="AW140" i="9"/>
  <c r="AX141" i="9"/>
  <c r="AX140" i="9" s="1"/>
  <c r="AW144" i="9"/>
  <c r="AV143" i="9"/>
  <c r="AW132" i="5"/>
  <c r="AV131" i="5"/>
  <c r="AW131" i="5" s="1"/>
  <c r="AW138" i="9"/>
  <c r="AW137" i="9"/>
  <c r="AU134" i="9"/>
  <c r="AX134" i="9"/>
  <c r="AU133" i="9"/>
  <c r="AX133" i="9"/>
  <c r="AW141" i="9"/>
  <c r="AX76" i="9"/>
  <c r="AU76" i="9"/>
  <c r="AW69" i="9"/>
  <c r="AW27" i="9"/>
  <c r="AW46" i="9"/>
  <c r="AU42" i="9"/>
  <c r="AU33" i="9"/>
  <c r="AX33" i="9"/>
  <c r="AW33" i="9"/>
  <c r="AX117" i="9"/>
  <c r="AU117" i="9"/>
  <c r="AX119" i="9"/>
  <c r="AU119" i="9"/>
  <c r="AU116" i="9"/>
  <c r="AX116" i="9"/>
  <c r="AX123" i="9"/>
  <c r="AU123" i="9"/>
  <c r="AX49" i="9"/>
  <c r="AU49" i="9"/>
  <c r="AT47" i="9"/>
  <c r="AX74" i="9"/>
  <c r="AU74" i="9"/>
  <c r="AX55" i="9"/>
  <c r="AU55" i="9"/>
  <c r="AX63" i="9"/>
  <c r="AU63" i="9"/>
  <c r="AX78" i="9"/>
  <c r="AU78" i="9"/>
  <c r="AX50" i="9"/>
  <c r="AU50" i="9"/>
  <c r="AX59" i="9"/>
  <c r="AU59" i="9"/>
  <c r="AU82" i="9"/>
  <c r="AX82" i="9"/>
  <c r="AX53" i="9"/>
  <c r="AU53" i="9"/>
  <c r="AW53" i="9"/>
  <c r="AW57" i="9"/>
  <c r="AU57" i="9"/>
  <c r="AX57" i="9"/>
  <c r="AW78" i="9"/>
  <c r="AW50" i="9"/>
  <c r="AU54" i="9"/>
  <c r="AX54" i="9"/>
  <c r="AX62" i="9"/>
  <c r="AU62" i="9"/>
  <c r="AU65" i="9"/>
  <c r="AX65" i="9"/>
  <c r="AX75" i="9"/>
  <c r="AU75" i="9"/>
  <c r="AU79" i="9"/>
  <c r="AX79" i="9"/>
  <c r="AW49" i="9"/>
  <c r="AX69" i="9"/>
  <c r="AU69" i="9"/>
  <c r="AW59" i="9"/>
  <c r="AX51" i="9"/>
  <c r="AU51" i="9"/>
  <c r="AW82" i="9"/>
  <c r="AX39" i="9"/>
  <c r="AU39" i="9"/>
  <c r="AU34" i="9"/>
  <c r="AX34" i="9"/>
  <c r="AW34" i="9"/>
  <c r="AW39" i="9"/>
  <c r="AW25" i="5"/>
  <c r="AU25" i="9"/>
  <c r="AV147" i="13"/>
  <c r="AX47" i="12"/>
  <c r="M147" i="11"/>
  <c r="AQ147" i="11"/>
  <c r="AI147" i="10"/>
  <c r="Z114" i="9"/>
  <c r="AQ147" i="5"/>
  <c r="AW147" i="6"/>
  <c r="AW131" i="3"/>
  <c r="AW135" i="3"/>
  <c r="G147" i="9"/>
  <c r="K113" i="9"/>
  <c r="Y147" i="14"/>
  <c r="AU47" i="14"/>
  <c r="AX47" i="14"/>
  <c r="AI114" i="14"/>
  <c r="AH113" i="14"/>
  <c r="AI113" i="14" s="1"/>
  <c r="AQ147" i="14"/>
  <c r="AV147" i="14" s="1"/>
  <c r="AG147" i="14"/>
  <c r="AX130" i="14"/>
  <c r="AX129" i="14" s="1"/>
  <c r="AV130" i="14"/>
  <c r="AW130" i="14" s="1"/>
  <c r="AT129" i="14"/>
  <c r="AU130" i="14"/>
  <c r="AW47" i="14"/>
  <c r="AI147" i="13"/>
  <c r="AU47" i="13"/>
  <c r="AX47" i="13"/>
  <c r="Y147" i="13"/>
  <c r="AH113" i="13"/>
  <c r="AI113" i="13" s="1"/>
  <c r="AI114" i="13"/>
  <c r="AX130" i="13"/>
  <c r="AX129" i="13" s="1"/>
  <c r="AV130" i="13"/>
  <c r="AW130" i="13" s="1"/>
  <c r="AT129" i="13"/>
  <c r="AU130" i="13"/>
  <c r="O147" i="13"/>
  <c r="AW47" i="13"/>
  <c r="Y114" i="12"/>
  <c r="X113" i="12"/>
  <c r="Y113" i="12" s="1"/>
  <c r="AQ147" i="12"/>
  <c r="AS147" i="12"/>
  <c r="AW47" i="12"/>
  <c r="M147" i="12"/>
  <c r="AG147" i="12"/>
  <c r="W147" i="12"/>
  <c r="O147" i="12"/>
  <c r="AS147" i="11"/>
  <c r="AX130" i="11"/>
  <c r="AX129" i="11" s="1"/>
  <c r="AV130" i="11"/>
  <c r="AW130" i="11" s="1"/>
  <c r="AT129" i="11"/>
  <c r="AU130" i="11"/>
  <c r="AI114" i="11"/>
  <c r="AH113" i="11"/>
  <c r="AI113" i="11" s="1"/>
  <c r="AG147" i="11"/>
  <c r="AI147" i="11"/>
  <c r="AX129" i="10"/>
  <c r="AT129" i="10"/>
  <c r="AQ147" i="10"/>
  <c r="AS147" i="10"/>
  <c r="Y147" i="10"/>
  <c r="AI114" i="10"/>
  <c r="AH113" i="10"/>
  <c r="AI113" i="10" s="1"/>
  <c r="AI114" i="8"/>
  <c r="AR114" i="8" s="1"/>
  <c r="AH113" i="8"/>
  <c r="AX47" i="8"/>
  <c r="AW47" i="8"/>
  <c r="AX129" i="8"/>
  <c r="AT129" i="8"/>
  <c r="AQ147" i="8"/>
  <c r="AG147" i="8"/>
  <c r="O147" i="8"/>
  <c r="AW131" i="7"/>
  <c r="X113" i="7"/>
  <c r="M147" i="7"/>
  <c r="AU47" i="7"/>
  <c r="AX47" i="7"/>
  <c r="AX129" i="7"/>
  <c r="AT129" i="7"/>
  <c r="AW143" i="7"/>
  <c r="AQ147" i="7"/>
  <c r="W147" i="7"/>
  <c r="AG147" i="3"/>
  <c r="AU129" i="3"/>
  <c r="AW129" i="3"/>
  <c r="W147" i="3"/>
  <c r="AQ147" i="3"/>
  <c r="Y114" i="3"/>
  <c r="X113" i="3"/>
  <c r="AU130" i="4"/>
  <c r="AX130" i="4"/>
  <c r="AX129" i="4" s="1"/>
  <c r="AT129" i="4"/>
  <c r="AV130" i="4"/>
  <c r="AW130" i="4" s="1"/>
  <c r="Y114" i="4"/>
  <c r="AH114" i="4" s="1"/>
  <c r="X113" i="4"/>
  <c r="AG147" i="4"/>
  <c r="AX143" i="4"/>
  <c r="W147" i="4"/>
  <c r="M147" i="4"/>
  <c r="AG22" i="2"/>
  <c r="AV28" i="2"/>
  <c r="AG15" i="2"/>
  <c r="AQ15" i="2"/>
  <c r="W22" i="2"/>
  <c r="AQ18" i="2"/>
  <c r="W18" i="2"/>
  <c r="Y28" i="2"/>
  <c r="AX145" i="1"/>
  <c r="P131" i="9"/>
  <c r="J131" i="9"/>
  <c r="H131" i="9"/>
  <c r="F131" i="9"/>
  <c r="E131" i="9"/>
  <c r="F131" i="1"/>
  <c r="E131" i="1"/>
  <c r="T146" i="9"/>
  <c r="T143" i="9" s="1"/>
  <c r="R146" i="9"/>
  <c r="R143" i="9" s="1"/>
  <c r="P146" i="9"/>
  <c r="P129" i="9"/>
  <c r="J146" i="9"/>
  <c r="H146" i="9"/>
  <c r="F146" i="9"/>
  <c r="E146" i="9"/>
  <c r="E143" i="9" s="1"/>
  <c r="AQ143" i="9" s="1"/>
  <c r="AQ140" i="9"/>
  <c r="J129" i="9"/>
  <c r="F129" i="9"/>
  <c r="E129" i="9"/>
  <c r="AQ129" i="9" s="1"/>
  <c r="R128" i="9"/>
  <c r="P128" i="9"/>
  <c r="T114" i="9"/>
  <c r="R114" i="9"/>
  <c r="J128" i="9"/>
  <c r="H128" i="9"/>
  <c r="F128" i="9"/>
  <c r="E128" i="9"/>
  <c r="E113" i="9" s="1"/>
  <c r="F114" i="9"/>
  <c r="AJ143" i="1"/>
  <c r="Z143" i="1"/>
  <c r="P143" i="1"/>
  <c r="F143" i="1"/>
  <c r="E143" i="1"/>
  <c r="AN147" i="1"/>
  <c r="AL147" i="1"/>
  <c r="AJ129" i="1"/>
  <c r="AD147" i="1"/>
  <c r="AB147" i="1"/>
  <c r="Z129" i="1"/>
  <c r="T147" i="1"/>
  <c r="R147" i="1"/>
  <c r="P129" i="1"/>
  <c r="J147" i="1"/>
  <c r="H147" i="1"/>
  <c r="F129" i="1"/>
  <c r="E129" i="1"/>
  <c r="E113" i="1"/>
  <c r="E47" i="1"/>
  <c r="AS99" i="9" l="1"/>
  <c r="AO97" i="9"/>
  <c r="AG93" i="5"/>
  <c r="AX106" i="5"/>
  <c r="AI106" i="5"/>
  <c r="AO106" i="5" s="1"/>
  <c r="AT93" i="5"/>
  <c r="AG106" i="5"/>
  <c r="AG92" i="5"/>
  <c r="AV129" i="12"/>
  <c r="AW129" i="12" s="1"/>
  <c r="AT92" i="5"/>
  <c r="AU92" i="5" s="1"/>
  <c r="AT102" i="5"/>
  <c r="AX102" i="5" s="1"/>
  <c r="AT101" i="5"/>
  <c r="AI109" i="5"/>
  <c r="AO109" i="5" s="1"/>
  <c r="AI108" i="5"/>
  <c r="AO108" i="5" s="1"/>
  <c r="AR108" i="5" s="1"/>
  <c r="AG109" i="5"/>
  <c r="AG108" i="5"/>
  <c r="AX108" i="5"/>
  <c r="AI101" i="5"/>
  <c r="AO101" i="5" s="1"/>
  <c r="AO101" i="9" s="1"/>
  <c r="AR101" i="9" s="1"/>
  <c r="AT103" i="9"/>
  <c r="AX103" i="9" s="1"/>
  <c r="AI103" i="9"/>
  <c r="AG92" i="9"/>
  <c r="AT92" i="9"/>
  <c r="AX92" i="9" s="1"/>
  <c r="AI84" i="5"/>
  <c r="AO84" i="5" s="1"/>
  <c r="AT93" i="9"/>
  <c r="AU93" i="9" s="1"/>
  <c r="AG93" i="9"/>
  <c r="AI88" i="5"/>
  <c r="AO88" i="5" s="1"/>
  <c r="AR88" i="5" s="1"/>
  <c r="AT96" i="5"/>
  <c r="AU96" i="5" s="1"/>
  <c r="AG84" i="5"/>
  <c r="AI102" i="5"/>
  <c r="AO102" i="5" s="1"/>
  <c r="AI89" i="5"/>
  <c r="AO89" i="5" s="1"/>
  <c r="AR89" i="5" s="1"/>
  <c r="AG95" i="5"/>
  <c r="AT88" i="5"/>
  <c r="AX88" i="5" s="1"/>
  <c r="AI110" i="5"/>
  <c r="AO110" i="5" s="1"/>
  <c r="AO110" i="9" s="1"/>
  <c r="AR110" i="9" s="1"/>
  <c r="AG110" i="5"/>
  <c r="AU110" i="5"/>
  <c r="AT90" i="5"/>
  <c r="AU90" i="5" s="1"/>
  <c r="AT100" i="5"/>
  <c r="AU100" i="5" s="1"/>
  <c r="AG90" i="5"/>
  <c r="AI100" i="5"/>
  <c r="AO100" i="5" s="1"/>
  <c r="AR100" i="5" s="1"/>
  <c r="AI96" i="5"/>
  <c r="AO96" i="5" s="1"/>
  <c r="AR96" i="5" s="1"/>
  <c r="AG89" i="5"/>
  <c r="AU89" i="5"/>
  <c r="AT95" i="5"/>
  <c r="AX95" i="5" s="1"/>
  <c r="AX89" i="9"/>
  <c r="AI89" i="9"/>
  <c r="AG89" i="9"/>
  <c r="AU103" i="5"/>
  <c r="AW136" i="9"/>
  <c r="AT84" i="9"/>
  <c r="AU84" i="9" s="1"/>
  <c r="AV24" i="9"/>
  <c r="AW24" i="9" s="1"/>
  <c r="AX124" i="9"/>
  <c r="AX135" i="9"/>
  <c r="AW135" i="9"/>
  <c r="AX98" i="9"/>
  <c r="AX97" i="9" s="1"/>
  <c r="Y113" i="3"/>
  <c r="X147" i="3"/>
  <c r="Y147" i="3" s="1"/>
  <c r="AU98" i="9"/>
  <c r="AI97" i="9"/>
  <c r="AB83" i="9"/>
  <c r="AF83" i="5"/>
  <c r="M83" i="5"/>
  <c r="O83" i="5"/>
  <c r="Y83" i="9"/>
  <c r="L83" i="9"/>
  <c r="M84" i="9"/>
  <c r="AX24" i="9"/>
  <c r="AW98" i="5"/>
  <c r="AV97" i="5"/>
  <c r="AW97" i="5" s="1"/>
  <c r="AR97" i="9"/>
  <c r="AS97" i="9" s="1"/>
  <c r="AV98" i="9"/>
  <c r="AS98" i="9"/>
  <c r="AU131" i="9"/>
  <c r="AW131" i="9"/>
  <c r="AI111" i="5"/>
  <c r="AO111" i="5" s="1"/>
  <c r="AR111" i="5" s="1"/>
  <c r="AG111" i="5"/>
  <c r="AX111" i="9"/>
  <c r="AW129" i="9"/>
  <c r="AI113" i="8"/>
  <c r="AH147" i="8"/>
  <c r="AI147" i="8" s="1"/>
  <c r="Y113" i="7"/>
  <c r="X147" i="7"/>
  <c r="Y147" i="7" s="1"/>
  <c r="AX86" i="9"/>
  <c r="AU86" i="9"/>
  <c r="Y113" i="4"/>
  <c r="X147" i="4"/>
  <c r="Y147" i="4" s="1"/>
  <c r="K147" i="9"/>
  <c r="AV147" i="11"/>
  <c r="W147" i="5"/>
  <c r="AU100" i="9"/>
  <c r="AX100" i="9"/>
  <c r="AR86" i="5"/>
  <c r="AO86" i="9"/>
  <c r="AR86" i="9" s="1"/>
  <c r="AU86" i="5"/>
  <c r="AX86" i="5"/>
  <c r="AG121" i="5"/>
  <c r="AI121" i="5"/>
  <c r="AT121" i="5"/>
  <c r="AX92" i="5"/>
  <c r="AG87" i="5"/>
  <c r="AI87" i="5"/>
  <c r="AO87" i="5" s="1"/>
  <c r="AX109" i="5"/>
  <c r="AU109" i="5"/>
  <c r="AR95" i="5"/>
  <c r="AO95" i="9"/>
  <c r="AR95" i="9" s="1"/>
  <c r="AI121" i="9"/>
  <c r="AG121" i="9"/>
  <c r="AT121" i="9"/>
  <c r="AU123" i="5"/>
  <c r="AX123" i="5"/>
  <c r="AT87" i="5"/>
  <c r="AR126" i="5"/>
  <c r="AO126" i="9"/>
  <c r="AR126" i="9" s="1"/>
  <c r="AR92" i="5"/>
  <c r="AO92" i="9"/>
  <c r="AR92" i="9" s="1"/>
  <c r="AI88" i="9"/>
  <c r="AG88" i="9"/>
  <c r="AT88" i="9"/>
  <c r="AI94" i="9"/>
  <c r="AT94" i="9"/>
  <c r="AG94" i="9"/>
  <c r="AR123" i="5"/>
  <c r="AO123" i="9"/>
  <c r="AR123" i="9" s="1"/>
  <c r="AG87" i="9"/>
  <c r="AI87" i="9"/>
  <c r="AT87" i="9"/>
  <c r="AR103" i="5"/>
  <c r="AO103" i="9"/>
  <c r="AR103" i="9" s="1"/>
  <c r="AX117" i="5"/>
  <c r="AU117" i="5"/>
  <c r="AX104" i="5"/>
  <c r="AU104" i="5"/>
  <c r="AU116" i="5"/>
  <c r="AX116" i="5"/>
  <c r="AG104" i="5"/>
  <c r="AI104" i="5"/>
  <c r="AO104" i="5" s="1"/>
  <c r="AU95" i="9"/>
  <c r="AX95" i="9"/>
  <c r="AI118" i="5"/>
  <c r="AT118" i="5"/>
  <c r="AG118" i="5"/>
  <c r="AX91" i="5"/>
  <c r="AU91" i="5"/>
  <c r="AR115" i="5"/>
  <c r="AO115" i="9"/>
  <c r="AR117" i="5"/>
  <c r="AO117" i="9"/>
  <c r="AR117" i="9" s="1"/>
  <c r="AR116" i="5"/>
  <c r="AO116" i="9"/>
  <c r="AR116" i="9" s="1"/>
  <c r="AG128" i="5"/>
  <c r="AI128" i="5"/>
  <c r="AR128" i="5" s="1"/>
  <c r="AT128" i="5"/>
  <c r="AU84" i="5"/>
  <c r="AX84" i="5"/>
  <c r="AX90" i="9"/>
  <c r="AU90" i="9"/>
  <c r="AG112" i="5"/>
  <c r="AI112" i="5"/>
  <c r="AO112" i="5" s="1"/>
  <c r="AT112" i="5"/>
  <c r="AU96" i="9"/>
  <c r="AX96" i="9"/>
  <c r="AI104" i="9"/>
  <c r="AG104" i="9"/>
  <c r="AG107" i="5"/>
  <c r="AT107" i="5"/>
  <c r="AI107" i="5"/>
  <c r="AO107" i="5" s="1"/>
  <c r="AI118" i="9"/>
  <c r="AG118" i="9"/>
  <c r="AT118" i="9"/>
  <c r="AU115" i="5"/>
  <c r="AX115" i="5"/>
  <c r="AR90" i="5"/>
  <c r="AO90" i="9"/>
  <c r="AR90" i="9" s="1"/>
  <c r="AI112" i="9"/>
  <c r="AG112" i="9"/>
  <c r="AT112" i="9"/>
  <c r="AG105" i="5"/>
  <c r="AI105" i="5"/>
  <c r="AO105" i="5" s="1"/>
  <c r="AT105" i="5"/>
  <c r="AR106" i="5"/>
  <c r="AO106" i="9"/>
  <c r="AR106" i="9" s="1"/>
  <c r="AR91" i="5"/>
  <c r="AO91" i="9"/>
  <c r="AR91" i="9" s="1"/>
  <c r="AG125" i="5"/>
  <c r="AT125" i="5"/>
  <c r="AI125" i="5"/>
  <c r="AU110" i="9"/>
  <c r="AX110" i="9"/>
  <c r="AG94" i="5"/>
  <c r="AI94" i="5"/>
  <c r="AO94" i="5" s="1"/>
  <c r="AT94" i="5"/>
  <c r="AR109" i="5"/>
  <c r="AO109" i="9"/>
  <c r="AR109" i="9" s="1"/>
  <c r="AU108" i="9"/>
  <c r="AX108" i="9"/>
  <c r="AX111" i="5"/>
  <c r="AU111" i="5"/>
  <c r="AG120" i="5"/>
  <c r="AI120" i="5"/>
  <c r="AT120" i="5"/>
  <c r="AG85" i="5"/>
  <c r="AI85" i="5"/>
  <c r="AO85" i="5" s="1"/>
  <c r="AI105" i="9"/>
  <c r="AG105" i="9"/>
  <c r="AT105" i="9"/>
  <c r="AI125" i="9"/>
  <c r="AG125" i="9"/>
  <c r="AT125" i="9"/>
  <c r="AX93" i="5"/>
  <c r="AU93" i="5"/>
  <c r="AI122" i="5"/>
  <c r="AT122" i="5"/>
  <c r="AG122" i="5"/>
  <c r="AT122" i="9"/>
  <c r="AI122" i="9"/>
  <c r="AG122" i="9"/>
  <c r="AU102" i="5"/>
  <c r="AG127" i="5"/>
  <c r="AI127" i="5"/>
  <c r="AT127" i="5"/>
  <c r="AG120" i="9"/>
  <c r="AT120" i="9"/>
  <c r="AI120" i="9"/>
  <c r="AU124" i="5"/>
  <c r="AX124" i="5"/>
  <c r="L147" i="5"/>
  <c r="AX119" i="5"/>
  <c r="AU119" i="5"/>
  <c r="AF85" i="9"/>
  <c r="AF83" i="9" s="1"/>
  <c r="AX104" i="9"/>
  <c r="AU104" i="9"/>
  <c r="AI107" i="9"/>
  <c r="AG107" i="9"/>
  <c r="AT107" i="9"/>
  <c r="AX85" i="5"/>
  <c r="AU85" i="5"/>
  <c r="AR93" i="5"/>
  <c r="AO93" i="9"/>
  <c r="AR93" i="9" s="1"/>
  <c r="AX101" i="5"/>
  <c r="AU101" i="5"/>
  <c r="AR102" i="5"/>
  <c r="AO102" i="9"/>
  <c r="AR102" i="9" s="1"/>
  <c r="AR84" i="5"/>
  <c r="AO84" i="9"/>
  <c r="AX91" i="9"/>
  <c r="AU91" i="9"/>
  <c r="AR124" i="5"/>
  <c r="AO124" i="9"/>
  <c r="AR124" i="9" s="1"/>
  <c r="AI127" i="9"/>
  <c r="AG127" i="9"/>
  <c r="AT127" i="9"/>
  <c r="AR119" i="5"/>
  <c r="AO119" i="9"/>
  <c r="AR119" i="9" s="1"/>
  <c r="AX109" i="9"/>
  <c r="AU109" i="9"/>
  <c r="AX102" i="9"/>
  <c r="AU102" i="9"/>
  <c r="AQ114" i="9"/>
  <c r="AX131" i="9"/>
  <c r="AQ131" i="9"/>
  <c r="AQ128" i="9"/>
  <c r="AU140" i="9"/>
  <c r="AQ146" i="9"/>
  <c r="AU129" i="9"/>
  <c r="AW47" i="9"/>
  <c r="AV147" i="10"/>
  <c r="AB114" i="9"/>
  <c r="AB113" i="9" s="1"/>
  <c r="Z113" i="9"/>
  <c r="Z147" i="9" s="1"/>
  <c r="AF114" i="5"/>
  <c r="L146" i="9"/>
  <c r="AG140" i="9"/>
  <c r="W140" i="9"/>
  <c r="M140" i="9"/>
  <c r="AG143" i="9"/>
  <c r="R113" i="9"/>
  <c r="R147" i="9" s="1"/>
  <c r="V146" i="9"/>
  <c r="AG146" i="9"/>
  <c r="M131" i="9"/>
  <c r="W131" i="9"/>
  <c r="AG131" i="9"/>
  <c r="L128" i="9"/>
  <c r="O128" i="9" s="1"/>
  <c r="AG128" i="9"/>
  <c r="W129" i="9"/>
  <c r="M129" i="9"/>
  <c r="AG129" i="9"/>
  <c r="W129" i="1"/>
  <c r="AQ129" i="1"/>
  <c r="AG129" i="1"/>
  <c r="AS114" i="14"/>
  <c r="AR113" i="14"/>
  <c r="AS113" i="14" s="1"/>
  <c r="AT114" i="14"/>
  <c r="AU114" i="14" s="1"/>
  <c r="AU129" i="14"/>
  <c r="AV129" i="14"/>
  <c r="AW129" i="14" s="1"/>
  <c r="AS114" i="13"/>
  <c r="AR113" i="13"/>
  <c r="AS113" i="13" s="1"/>
  <c r="AT114" i="13"/>
  <c r="AU114" i="13" s="1"/>
  <c r="AU129" i="13"/>
  <c r="AV129" i="13"/>
  <c r="AW129" i="13" s="1"/>
  <c r="AH113" i="12"/>
  <c r="AI113" i="12" s="1"/>
  <c r="AI114" i="12"/>
  <c r="AV147" i="12"/>
  <c r="AR113" i="11"/>
  <c r="AS113" i="11" s="1"/>
  <c r="AS114" i="11"/>
  <c r="AT114" i="11"/>
  <c r="AU114" i="11" s="1"/>
  <c r="AU129" i="11"/>
  <c r="AV129" i="11"/>
  <c r="AW129" i="11" s="1"/>
  <c r="AS114" i="10"/>
  <c r="AR113" i="10"/>
  <c r="AS113" i="10" s="1"/>
  <c r="AT114" i="10"/>
  <c r="AU114" i="10" s="1"/>
  <c r="AU129" i="10"/>
  <c r="AV129" i="10"/>
  <c r="AW129" i="10" s="1"/>
  <c r="AU129" i="8"/>
  <c r="AV129" i="8"/>
  <c r="AW129" i="8" s="1"/>
  <c r="AR113" i="8"/>
  <c r="AT114" i="8"/>
  <c r="AS114" i="8"/>
  <c r="AH113" i="7"/>
  <c r="AV129" i="7"/>
  <c r="AW129" i="7" s="1"/>
  <c r="AU129" i="7"/>
  <c r="AH113" i="3"/>
  <c r="AI114" i="3"/>
  <c r="AH113" i="4"/>
  <c r="AI114" i="4"/>
  <c r="AR114" i="4" s="1"/>
  <c r="AV129" i="4"/>
  <c r="AW129" i="4" s="1"/>
  <c r="AU129" i="4"/>
  <c r="AQ143" i="1"/>
  <c r="AG143" i="1"/>
  <c r="AU143" i="1"/>
  <c r="W143" i="1"/>
  <c r="AQ140" i="1"/>
  <c r="AU140" i="1"/>
  <c r="W140" i="1"/>
  <c r="AG140" i="1"/>
  <c r="AQ135" i="1"/>
  <c r="AU135" i="1"/>
  <c r="W135" i="1"/>
  <c r="AG135" i="1"/>
  <c r="W131" i="1"/>
  <c r="AU131" i="1"/>
  <c r="AQ131" i="1"/>
  <c r="AG131" i="1"/>
  <c r="AG113" i="1"/>
  <c r="AQ113" i="1"/>
  <c r="W113" i="1"/>
  <c r="AQ83" i="1"/>
  <c r="AG83" i="1"/>
  <c r="AU83" i="1"/>
  <c r="W83" i="1"/>
  <c r="W47" i="1"/>
  <c r="AQ47" i="1"/>
  <c r="AU47" i="1"/>
  <c r="AG47" i="1"/>
  <c r="M24" i="1"/>
  <c r="AG24" i="1"/>
  <c r="AU24" i="1"/>
  <c r="AQ24" i="1"/>
  <c r="W24" i="1"/>
  <c r="E47" i="9"/>
  <c r="AQ47" i="9" s="1"/>
  <c r="F47" i="9"/>
  <c r="H143" i="9"/>
  <c r="AG28" i="2"/>
  <c r="AQ28" i="2"/>
  <c r="W28" i="2"/>
  <c r="J114" i="9"/>
  <c r="J113" i="9" s="1"/>
  <c r="H114" i="9"/>
  <c r="P114" i="9"/>
  <c r="V114" i="9" s="1"/>
  <c r="W114" i="9" s="1"/>
  <c r="T128" i="9"/>
  <c r="T113" i="9" s="1"/>
  <c r="T147" i="9" s="1"/>
  <c r="H47" i="9"/>
  <c r="H129" i="9"/>
  <c r="AX132" i="1"/>
  <c r="P147" i="1"/>
  <c r="E147" i="1"/>
  <c r="Z147" i="1"/>
  <c r="F147" i="1"/>
  <c r="AJ147" i="1"/>
  <c r="AX133" i="1"/>
  <c r="AQ113" i="9"/>
  <c r="F113" i="9"/>
  <c r="F143" i="9"/>
  <c r="P143" i="9"/>
  <c r="J47" i="9"/>
  <c r="J143" i="9"/>
  <c r="P47" i="9"/>
  <c r="AR101" i="5" l="1"/>
  <c r="AO100" i="9"/>
  <c r="AR100" i="9" s="1"/>
  <c r="AU88" i="5"/>
  <c r="AO88" i="9"/>
  <c r="AR88" i="9" s="1"/>
  <c r="AS88" i="9" s="1"/>
  <c r="AO108" i="9"/>
  <c r="AR108" i="9" s="1"/>
  <c r="AS108" i="9" s="1"/>
  <c r="AX96" i="5"/>
  <c r="AU103" i="9"/>
  <c r="AU92" i="9"/>
  <c r="AX90" i="5"/>
  <c r="AO89" i="9"/>
  <c r="AR89" i="9" s="1"/>
  <c r="AX93" i="9"/>
  <c r="AX84" i="9"/>
  <c r="AR110" i="5"/>
  <c r="AS110" i="5" s="1"/>
  <c r="AU95" i="5"/>
  <c r="AX100" i="5"/>
  <c r="AO96" i="9"/>
  <c r="AR96" i="9" s="1"/>
  <c r="AV96" i="9" s="1"/>
  <c r="AW96" i="9" s="1"/>
  <c r="AO83" i="5"/>
  <c r="AO147" i="5" s="1"/>
  <c r="AO111" i="9"/>
  <c r="AR111" i="9" s="1"/>
  <c r="AV111" i="9" s="1"/>
  <c r="AW111" i="9" s="1"/>
  <c r="AT83" i="5"/>
  <c r="AU83" i="5" s="1"/>
  <c r="AI113" i="3"/>
  <c r="AH147" i="3"/>
  <c r="AI147" i="3" s="1"/>
  <c r="AG83" i="5"/>
  <c r="AI83" i="5"/>
  <c r="M83" i="9"/>
  <c r="O83" i="9"/>
  <c r="AG83" i="9"/>
  <c r="AI83" i="9"/>
  <c r="AW98" i="9"/>
  <c r="AV97" i="9"/>
  <c r="AW97" i="9" s="1"/>
  <c r="AS113" i="8"/>
  <c r="AR147" i="8"/>
  <c r="AS147" i="8" s="1"/>
  <c r="AI113" i="7"/>
  <c r="AH147" i="7"/>
  <c r="AI147" i="7" s="1"/>
  <c r="AI113" i="4"/>
  <c r="AH147" i="4"/>
  <c r="AI147" i="4" s="1"/>
  <c r="L114" i="9"/>
  <c r="M114" i="9" s="1"/>
  <c r="J147" i="9"/>
  <c r="E147" i="9"/>
  <c r="AQ147" i="9" s="1"/>
  <c r="AT146" i="9"/>
  <c r="AX146" i="9" s="1"/>
  <c r="AX143" i="9" s="1"/>
  <c r="AB147" i="9"/>
  <c r="AF114" i="9"/>
  <c r="AG114" i="9" s="1"/>
  <c r="AS102" i="9"/>
  <c r="AV102" i="9"/>
  <c r="AW102" i="9" s="1"/>
  <c r="AG85" i="9"/>
  <c r="AT85" i="9"/>
  <c r="AT83" i="9" s="1"/>
  <c r="AU83" i="9" s="1"/>
  <c r="AI85" i="9"/>
  <c r="AV100" i="9"/>
  <c r="AW100" i="9" s="1"/>
  <c r="AS100" i="9"/>
  <c r="AS106" i="5"/>
  <c r="AV106" i="5"/>
  <c r="AW106" i="5" s="1"/>
  <c r="AS116" i="5"/>
  <c r="AV116" i="5"/>
  <c r="AW116" i="5" s="1"/>
  <c r="AV115" i="5"/>
  <c r="AW115" i="5" s="1"/>
  <c r="AS115" i="5"/>
  <c r="AR104" i="5"/>
  <c r="AO104" i="9"/>
  <c r="AR104" i="9" s="1"/>
  <c r="AS92" i="9"/>
  <c r="AV92" i="9"/>
  <c r="AW92" i="9" s="1"/>
  <c r="AR121" i="5"/>
  <c r="AO121" i="9"/>
  <c r="AR121" i="9" s="1"/>
  <c r="AS124" i="9"/>
  <c r="AV124" i="9"/>
  <c r="AW124" i="9" s="1"/>
  <c r="AS102" i="5"/>
  <c r="AV102" i="5"/>
  <c r="AW102" i="5" s="1"/>
  <c r="AX120" i="9"/>
  <c r="AU120" i="9"/>
  <c r="AS100" i="5"/>
  <c r="AV100" i="5"/>
  <c r="AW100" i="5" s="1"/>
  <c r="AX105" i="5"/>
  <c r="AU105" i="5"/>
  <c r="AV90" i="9"/>
  <c r="AW90" i="9" s="1"/>
  <c r="AS90" i="9"/>
  <c r="AX118" i="9"/>
  <c r="AU118" i="9"/>
  <c r="AS117" i="9"/>
  <c r="AV117" i="9"/>
  <c r="AW117" i="9" s="1"/>
  <c r="AS92" i="5"/>
  <c r="AV92" i="5"/>
  <c r="AW92" i="5" s="1"/>
  <c r="AX121" i="9"/>
  <c r="AU121" i="9"/>
  <c r="AS124" i="5"/>
  <c r="AV124" i="5"/>
  <c r="AW124" i="5" s="1"/>
  <c r="AR125" i="5"/>
  <c r="AO125" i="9"/>
  <c r="AR125" i="9" s="1"/>
  <c r="AR87" i="5"/>
  <c r="AO87" i="9"/>
  <c r="AR87" i="9" s="1"/>
  <c r="AU107" i="9"/>
  <c r="AX107" i="9"/>
  <c r="AX125" i="9"/>
  <c r="AU125" i="9"/>
  <c r="AR105" i="5"/>
  <c r="AO105" i="9"/>
  <c r="AR105" i="9" s="1"/>
  <c r="AV90" i="5"/>
  <c r="AW90" i="5" s="1"/>
  <c r="AS90" i="5"/>
  <c r="AV108" i="9"/>
  <c r="AW108" i="9" s="1"/>
  <c r="O147" i="5"/>
  <c r="M147" i="5"/>
  <c r="AS109" i="9"/>
  <c r="AV109" i="9"/>
  <c r="AW109" i="9" s="1"/>
  <c r="AX125" i="5"/>
  <c r="AU125" i="5"/>
  <c r="AS89" i="9"/>
  <c r="AV89" i="9"/>
  <c r="AW89" i="9" s="1"/>
  <c r="AX112" i="5"/>
  <c r="AU112" i="5"/>
  <c r="AS110" i="9"/>
  <c r="AV110" i="9"/>
  <c r="AW110" i="9" s="1"/>
  <c r="AS88" i="5"/>
  <c r="AV88" i="5"/>
  <c r="AW88" i="5" s="1"/>
  <c r="AV108" i="5"/>
  <c r="AW108" i="5" s="1"/>
  <c r="AS108" i="5"/>
  <c r="AS119" i="9"/>
  <c r="AV119" i="9"/>
  <c r="AW119" i="9" s="1"/>
  <c r="AU122" i="9"/>
  <c r="AX122" i="9"/>
  <c r="AX120" i="5"/>
  <c r="AU120" i="5"/>
  <c r="AV109" i="5"/>
  <c r="AW109" i="5" s="1"/>
  <c r="AS109" i="5"/>
  <c r="AR107" i="5"/>
  <c r="AO107" i="9"/>
  <c r="AR107" i="9" s="1"/>
  <c r="AR112" i="5"/>
  <c r="AO112" i="9"/>
  <c r="AR112" i="9" s="1"/>
  <c r="AX128" i="5"/>
  <c r="AU128" i="5"/>
  <c r="AX118" i="5"/>
  <c r="AU118" i="5"/>
  <c r="AS123" i="9"/>
  <c r="AV123" i="9"/>
  <c r="AW123" i="9" s="1"/>
  <c r="AS126" i="9"/>
  <c r="AV126" i="9"/>
  <c r="AW126" i="9" s="1"/>
  <c r="AS101" i="9"/>
  <c r="AV101" i="9"/>
  <c r="AW101" i="9" s="1"/>
  <c r="AV86" i="9"/>
  <c r="AW86" i="9" s="1"/>
  <c r="AS86" i="9"/>
  <c r="AX127" i="9"/>
  <c r="AU127" i="9"/>
  <c r="AU122" i="5"/>
  <c r="AX122" i="5"/>
  <c r="AR85" i="5"/>
  <c r="AO85" i="9"/>
  <c r="AR85" i="9" s="1"/>
  <c r="AS117" i="5"/>
  <c r="AV117" i="5"/>
  <c r="AW117" i="5" s="1"/>
  <c r="AV111" i="5"/>
  <c r="AW111" i="5" s="1"/>
  <c r="AS111" i="5"/>
  <c r="AV89" i="5"/>
  <c r="AW89" i="5" s="1"/>
  <c r="AS89" i="5"/>
  <c r="AS119" i="5"/>
  <c r="AV119" i="5"/>
  <c r="AW119" i="5" s="1"/>
  <c r="AR84" i="9"/>
  <c r="AX127" i="5"/>
  <c r="AU127" i="5"/>
  <c r="AX105" i="9"/>
  <c r="AU105" i="9"/>
  <c r="AR120" i="5"/>
  <c r="AO120" i="9"/>
  <c r="AR120" i="9" s="1"/>
  <c r="AX94" i="5"/>
  <c r="AU94" i="5"/>
  <c r="AS91" i="9"/>
  <c r="AV91" i="9"/>
  <c r="AW91" i="9" s="1"/>
  <c r="AU107" i="5"/>
  <c r="AX107" i="5"/>
  <c r="AV128" i="5"/>
  <c r="AW128" i="5" s="1"/>
  <c r="AS128" i="5"/>
  <c r="AR118" i="5"/>
  <c r="AO118" i="9"/>
  <c r="AR118" i="9" s="1"/>
  <c r="AV103" i="9"/>
  <c r="AW103" i="9" s="1"/>
  <c r="AS103" i="9"/>
  <c r="AV123" i="5"/>
  <c r="AW123" i="5" s="1"/>
  <c r="AS123" i="5"/>
  <c r="AU88" i="9"/>
  <c r="AX88" i="9"/>
  <c r="AS126" i="5"/>
  <c r="AV126" i="5"/>
  <c r="AW126" i="5" s="1"/>
  <c r="AV101" i="5"/>
  <c r="AW101" i="5" s="1"/>
  <c r="AS101" i="5"/>
  <c r="AV86" i="5"/>
  <c r="AW86" i="5" s="1"/>
  <c r="AS86" i="5"/>
  <c r="AV93" i="9"/>
  <c r="AW93" i="9" s="1"/>
  <c r="AS93" i="9"/>
  <c r="AR94" i="5"/>
  <c r="AO94" i="9"/>
  <c r="AR94" i="9" s="1"/>
  <c r="AS91" i="5"/>
  <c r="AV91" i="5"/>
  <c r="AW91" i="5" s="1"/>
  <c r="AX112" i="9"/>
  <c r="AU112" i="9"/>
  <c r="AS96" i="5"/>
  <c r="AV96" i="5"/>
  <c r="AW96" i="5" s="1"/>
  <c r="AS103" i="5"/>
  <c r="AV103" i="5"/>
  <c r="AW103" i="5" s="1"/>
  <c r="AX87" i="5"/>
  <c r="AU87" i="5"/>
  <c r="AV95" i="9"/>
  <c r="AW95" i="9" s="1"/>
  <c r="AS95" i="9"/>
  <c r="AR127" i="5"/>
  <c r="AO127" i="9"/>
  <c r="AR127" i="9" s="1"/>
  <c r="AS84" i="5"/>
  <c r="AV84" i="5"/>
  <c r="AV93" i="5"/>
  <c r="AW93" i="5" s="1"/>
  <c r="AS93" i="5"/>
  <c r="AR122" i="5"/>
  <c r="AO122" i="9"/>
  <c r="AR122" i="9" s="1"/>
  <c r="AV106" i="9"/>
  <c r="AW106" i="9" s="1"/>
  <c r="AS106" i="9"/>
  <c r="AS116" i="9"/>
  <c r="AV116" i="9"/>
  <c r="AW116" i="9" s="1"/>
  <c r="AR115" i="9"/>
  <c r="AX87" i="9"/>
  <c r="AU87" i="9"/>
  <c r="AU94" i="9"/>
  <c r="AX94" i="9"/>
  <c r="AV95" i="5"/>
  <c r="AW95" i="5" s="1"/>
  <c r="AS95" i="5"/>
  <c r="AX121" i="5"/>
  <c r="AU121" i="5"/>
  <c r="AU47" i="9"/>
  <c r="AX47" i="9"/>
  <c r="M128" i="9"/>
  <c r="AF113" i="5"/>
  <c r="AI114" i="5"/>
  <c r="AG114" i="5"/>
  <c r="W146" i="9"/>
  <c r="V143" i="9"/>
  <c r="Y146" i="9"/>
  <c r="M146" i="9"/>
  <c r="L143" i="9"/>
  <c r="O146" i="9"/>
  <c r="W47" i="9"/>
  <c r="M47" i="9"/>
  <c r="AG47" i="9"/>
  <c r="V128" i="9"/>
  <c r="AT128" i="9" s="1"/>
  <c r="AX114" i="14"/>
  <c r="AX113" i="14" s="1"/>
  <c r="AX147" i="14" s="1"/>
  <c r="AT113" i="14"/>
  <c r="AX114" i="13"/>
  <c r="AX113" i="13" s="1"/>
  <c r="AX147" i="13" s="1"/>
  <c r="AT113" i="13"/>
  <c r="AS114" i="12"/>
  <c r="AR113" i="12"/>
  <c r="AS113" i="12" s="1"/>
  <c r="AT114" i="12"/>
  <c r="AU114" i="12" s="1"/>
  <c r="AX114" i="11"/>
  <c r="AX113" i="11" s="1"/>
  <c r="AX147" i="11" s="1"/>
  <c r="AT113" i="11"/>
  <c r="AX114" i="10"/>
  <c r="AX113" i="10" s="1"/>
  <c r="AX147" i="10" s="1"/>
  <c r="AT113" i="10"/>
  <c r="AV114" i="8"/>
  <c r="AX114" i="8"/>
  <c r="AX113" i="8" s="1"/>
  <c r="AX147" i="8" s="1"/>
  <c r="AT113" i="8"/>
  <c r="AT147" i="8" s="1"/>
  <c r="AR113" i="7"/>
  <c r="AR113" i="3"/>
  <c r="AS114" i="3"/>
  <c r="AT114" i="3"/>
  <c r="AU114" i="3" s="1"/>
  <c r="AS114" i="4"/>
  <c r="AR113" i="4"/>
  <c r="AT114" i="4"/>
  <c r="AG147" i="1"/>
  <c r="AQ147" i="1"/>
  <c r="W147" i="1"/>
  <c r="P113" i="9"/>
  <c r="H113" i="9"/>
  <c r="H147" i="9" s="1"/>
  <c r="F147" i="9"/>
  <c r="L114" i="1"/>
  <c r="L130" i="1"/>
  <c r="M130" i="1" s="1"/>
  <c r="L131" i="1"/>
  <c r="AV88" i="9" l="1"/>
  <c r="AW88" i="9" s="1"/>
  <c r="AV110" i="5"/>
  <c r="AW110" i="5" s="1"/>
  <c r="AS96" i="9"/>
  <c r="AF113" i="9"/>
  <c r="AG113" i="9" s="1"/>
  <c r="AS111" i="9"/>
  <c r="AW146" i="9"/>
  <c r="AU146" i="9"/>
  <c r="AR83" i="5"/>
  <c r="AS83" i="5" s="1"/>
  <c r="AX83" i="5"/>
  <c r="AS113" i="3"/>
  <c r="AR147" i="3"/>
  <c r="AS147" i="3" s="1"/>
  <c r="O131" i="1"/>
  <c r="M131" i="1"/>
  <c r="M114" i="1"/>
  <c r="O114" i="1"/>
  <c r="AR83" i="9"/>
  <c r="AS83" i="9" s="1"/>
  <c r="AO83" i="9"/>
  <c r="AS113" i="7"/>
  <c r="AR147" i="7"/>
  <c r="AS147" i="7" s="1"/>
  <c r="AS113" i="4"/>
  <c r="AR147" i="4"/>
  <c r="AS147" i="4" s="1"/>
  <c r="AT143" i="9"/>
  <c r="AW143" i="9" s="1"/>
  <c r="P147" i="9"/>
  <c r="AT114" i="9"/>
  <c r="L113" i="9"/>
  <c r="AV94" i="9"/>
  <c r="AW94" i="9" s="1"/>
  <c r="AS94" i="9"/>
  <c r="AV94" i="5"/>
  <c r="AW94" i="5" s="1"/>
  <c r="AS94" i="5"/>
  <c r="AS118" i="5"/>
  <c r="AV118" i="5"/>
  <c r="AW118" i="5" s="1"/>
  <c r="AV105" i="9"/>
  <c r="AW105" i="9" s="1"/>
  <c r="AS105" i="9"/>
  <c r="AV87" i="5"/>
  <c r="AW87" i="5" s="1"/>
  <c r="AS87" i="5"/>
  <c r="AS118" i="9"/>
  <c r="AV118" i="9"/>
  <c r="AW118" i="9" s="1"/>
  <c r="AV87" i="9"/>
  <c r="AW87" i="9" s="1"/>
  <c r="AS87" i="9"/>
  <c r="AV104" i="5"/>
  <c r="AW104" i="5" s="1"/>
  <c r="AS104" i="5"/>
  <c r="AV127" i="9"/>
  <c r="AW127" i="9" s="1"/>
  <c r="AS127" i="9"/>
  <c r="AV105" i="5"/>
  <c r="AW105" i="5" s="1"/>
  <c r="AS105" i="5"/>
  <c r="AV125" i="9"/>
  <c r="AW125" i="9" s="1"/>
  <c r="AS125" i="9"/>
  <c r="AS122" i="9"/>
  <c r="AV122" i="9"/>
  <c r="AW122" i="9" s="1"/>
  <c r="AV127" i="5"/>
  <c r="AW127" i="5" s="1"/>
  <c r="AS127" i="5"/>
  <c r="AV112" i="9"/>
  <c r="AW112" i="9" s="1"/>
  <c r="AS112" i="9"/>
  <c r="AS125" i="5"/>
  <c r="AV125" i="5"/>
  <c r="AW125" i="5" s="1"/>
  <c r="AS121" i="9"/>
  <c r="AV121" i="9"/>
  <c r="AW121" i="9" s="1"/>
  <c r="AW84" i="5"/>
  <c r="AS122" i="5"/>
  <c r="AV122" i="5"/>
  <c r="AW122" i="5" s="1"/>
  <c r="AV112" i="5"/>
  <c r="AW112" i="5" s="1"/>
  <c r="AS112" i="5"/>
  <c r="AV121" i="5"/>
  <c r="AW121" i="5" s="1"/>
  <c r="AS121" i="5"/>
  <c r="AX85" i="9"/>
  <c r="AX83" i="9" s="1"/>
  <c r="AU85" i="9"/>
  <c r="AO113" i="9"/>
  <c r="AS120" i="9"/>
  <c r="AV120" i="9"/>
  <c r="AW120" i="9" s="1"/>
  <c r="AV85" i="9"/>
  <c r="AW85" i="9" s="1"/>
  <c r="AS85" i="9"/>
  <c r="AS107" i="9"/>
  <c r="AV107" i="9"/>
  <c r="AW107" i="9" s="1"/>
  <c r="AS84" i="9"/>
  <c r="AV84" i="9"/>
  <c r="AS115" i="9"/>
  <c r="AV115" i="9"/>
  <c r="AW115" i="9" s="1"/>
  <c r="AR113" i="9"/>
  <c r="AS113" i="9" s="1"/>
  <c r="AS120" i="5"/>
  <c r="AV120" i="5"/>
  <c r="AW120" i="5" s="1"/>
  <c r="AV85" i="5"/>
  <c r="AW85" i="5" s="1"/>
  <c r="AS85" i="5"/>
  <c r="AS107" i="5"/>
  <c r="AV107" i="5"/>
  <c r="AW107" i="5" s="1"/>
  <c r="AV104" i="9"/>
  <c r="AW104" i="9" s="1"/>
  <c r="AS104" i="9"/>
  <c r="AU128" i="9"/>
  <c r="AW128" i="9"/>
  <c r="AX128" i="9"/>
  <c r="AR114" i="5"/>
  <c r="AT114" i="5" s="1"/>
  <c r="AI113" i="5"/>
  <c r="AF147" i="5"/>
  <c r="AG113" i="5"/>
  <c r="M143" i="9"/>
  <c r="O143" i="9"/>
  <c r="W143" i="9"/>
  <c r="Y143" i="9"/>
  <c r="O114" i="9"/>
  <c r="N113" i="9"/>
  <c r="W128" i="9"/>
  <c r="Y128" i="9"/>
  <c r="V113" i="9"/>
  <c r="V147" i="9" s="1"/>
  <c r="W147" i="9" s="1"/>
  <c r="AW114" i="14"/>
  <c r="AV113" i="14"/>
  <c r="AW113" i="14" s="1"/>
  <c r="AU113" i="14"/>
  <c r="AT147" i="14"/>
  <c r="AW114" i="13"/>
  <c r="AV113" i="13"/>
  <c r="AW113" i="13" s="1"/>
  <c r="AU113" i="13"/>
  <c r="AT147" i="13"/>
  <c r="AX114" i="12"/>
  <c r="AX113" i="12" s="1"/>
  <c r="AX147" i="12" s="1"/>
  <c r="AT113" i="12"/>
  <c r="AU113" i="11"/>
  <c r="AT147" i="11"/>
  <c r="AW114" i="11"/>
  <c r="AV113" i="11"/>
  <c r="AW113" i="11" s="1"/>
  <c r="AW114" i="10"/>
  <c r="AV113" i="10"/>
  <c r="AW113" i="10" s="1"/>
  <c r="AU113" i="10"/>
  <c r="AT147" i="10"/>
  <c r="AU113" i="8"/>
  <c r="AV113" i="8"/>
  <c r="AW114" i="8"/>
  <c r="AX113" i="7"/>
  <c r="AX147" i="7" s="1"/>
  <c r="AT113" i="7"/>
  <c r="AT147" i="7" s="1"/>
  <c r="AX114" i="3"/>
  <c r="AX113" i="3" s="1"/>
  <c r="AX147" i="3" s="1"/>
  <c r="AT113" i="3"/>
  <c r="AT147" i="3" s="1"/>
  <c r="AX114" i="4"/>
  <c r="AX113" i="4" s="1"/>
  <c r="AX147" i="4" s="1"/>
  <c r="AT113" i="4"/>
  <c r="AT147" i="4" s="1"/>
  <c r="AV114" i="4"/>
  <c r="L143" i="1"/>
  <c r="L113" i="1"/>
  <c r="L129" i="1"/>
  <c r="O130" i="1"/>
  <c r="Y130" i="1" s="1"/>
  <c r="AI130" i="1" s="1"/>
  <c r="AX108" i="1"/>
  <c r="AX110" i="1"/>
  <c r="AX96" i="1"/>
  <c r="AX126" i="1"/>
  <c r="AX122" i="1"/>
  <c r="AX118" i="1"/>
  <c r="AX124" i="1"/>
  <c r="AX137" i="1"/>
  <c r="AX146" i="1"/>
  <c r="AX120" i="1"/>
  <c r="AX79" i="1"/>
  <c r="AX107" i="1"/>
  <c r="AX111" i="1"/>
  <c r="AX102" i="1"/>
  <c r="AX95" i="1"/>
  <c r="AX125" i="1"/>
  <c r="AX123" i="1"/>
  <c r="AX106" i="1"/>
  <c r="AX104" i="1"/>
  <c r="AX100" i="1"/>
  <c r="AX128" i="1"/>
  <c r="AX117" i="1"/>
  <c r="AX121" i="1"/>
  <c r="AX119" i="1"/>
  <c r="AX109" i="1"/>
  <c r="AX127" i="1"/>
  <c r="AX105" i="1"/>
  <c r="AX103" i="1"/>
  <c r="AX101" i="1"/>
  <c r="AX116" i="1"/>
  <c r="AX112" i="1"/>
  <c r="AX138" i="1"/>
  <c r="AX115" i="1"/>
  <c r="AX62" i="1"/>
  <c r="AF147" i="9" l="1"/>
  <c r="AG147" i="9" s="1"/>
  <c r="O140" i="1"/>
  <c r="M140" i="1"/>
  <c r="O143" i="1"/>
  <c r="M143" i="1"/>
  <c r="AV83" i="5"/>
  <c r="AW83" i="5" s="1"/>
  <c r="AV83" i="9"/>
  <c r="AW83" i="9" s="1"/>
  <c r="AW113" i="8"/>
  <c r="AV147" i="8"/>
  <c r="AW147" i="8" s="1"/>
  <c r="AU143" i="9"/>
  <c r="AR147" i="9"/>
  <c r="AS147" i="9" s="1"/>
  <c r="AU114" i="9"/>
  <c r="AX114" i="9"/>
  <c r="AX113" i="9" s="1"/>
  <c r="AX147" i="9" s="1"/>
  <c r="AT113" i="9"/>
  <c r="AT147" i="9" s="1"/>
  <c r="AU147" i="9" s="1"/>
  <c r="AO147" i="9"/>
  <c r="O113" i="9"/>
  <c r="N147" i="9"/>
  <c r="M113" i="9"/>
  <c r="L147" i="9"/>
  <c r="M147" i="9" s="1"/>
  <c r="AW84" i="9"/>
  <c r="N113" i="1"/>
  <c r="AX114" i="5"/>
  <c r="AX113" i="5" s="1"/>
  <c r="AX147" i="5" s="1"/>
  <c r="AT113" i="5"/>
  <c r="AU114" i="5"/>
  <c r="AI147" i="5"/>
  <c r="AG147" i="5"/>
  <c r="AS114" i="5"/>
  <c r="AV114" i="5"/>
  <c r="AR113" i="5"/>
  <c r="Y114" i="9"/>
  <c r="AV114" i="9" s="1"/>
  <c r="X113" i="9"/>
  <c r="AS130" i="1"/>
  <c r="AT130" i="1"/>
  <c r="AX130" i="1" s="1"/>
  <c r="AX129" i="1" s="1"/>
  <c r="O129" i="1"/>
  <c r="Y129" i="1" s="1"/>
  <c r="AI129" i="1" s="1"/>
  <c r="AS129" i="1" s="1"/>
  <c r="M129" i="1"/>
  <c r="W113" i="9"/>
  <c r="M113" i="1"/>
  <c r="AU147" i="14"/>
  <c r="AW147" i="14"/>
  <c r="AU147" i="13"/>
  <c r="AW147" i="13"/>
  <c r="AV113" i="12"/>
  <c r="AW113" i="12" s="1"/>
  <c r="AW114" i="12"/>
  <c r="AU113" i="12"/>
  <c r="AT147" i="12"/>
  <c r="AU147" i="11"/>
  <c r="AW147" i="11"/>
  <c r="AU147" i="10"/>
  <c r="AW147" i="10"/>
  <c r="AU147" i="8"/>
  <c r="AV113" i="7"/>
  <c r="AU113" i="7"/>
  <c r="AU113" i="3"/>
  <c r="AV113" i="3"/>
  <c r="AW114" i="3"/>
  <c r="AW114" i="4"/>
  <c r="AV113" i="4"/>
  <c r="AU113" i="4"/>
  <c r="O135" i="1"/>
  <c r="M135" i="1"/>
  <c r="AX144" i="1"/>
  <c r="AX143" i="1" s="1"/>
  <c r="AX136" i="1"/>
  <c r="AX135" i="1" s="1"/>
  <c r="AX141" i="1"/>
  <c r="AX140" i="1" s="1"/>
  <c r="AX134" i="1"/>
  <c r="AX131" i="1" s="1"/>
  <c r="H22" i="2"/>
  <c r="J22" i="2"/>
  <c r="P22" i="2"/>
  <c r="R22" i="2"/>
  <c r="T22" i="2"/>
  <c r="Z22" i="2"/>
  <c r="AB22" i="2"/>
  <c r="AD22" i="2"/>
  <c r="AJ22" i="2"/>
  <c r="AL22" i="2"/>
  <c r="AN22" i="2"/>
  <c r="F22" i="2"/>
  <c r="H18" i="2"/>
  <c r="J18" i="2"/>
  <c r="P18" i="2"/>
  <c r="R18" i="2"/>
  <c r="T18" i="2"/>
  <c r="Z18" i="2"/>
  <c r="AB18" i="2"/>
  <c r="AD18" i="2"/>
  <c r="AJ18" i="2"/>
  <c r="AL18" i="2"/>
  <c r="AN18" i="2"/>
  <c r="F18" i="2"/>
  <c r="H15" i="2"/>
  <c r="J15" i="2"/>
  <c r="P15" i="2"/>
  <c r="R15" i="2"/>
  <c r="T15" i="2"/>
  <c r="Z15" i="2"/>
  <c r="AB15" i="2"/>
  <c r="AD15" i="2"/>
  <c r="AJ15" i="2"/>
  <c r="AL15" i="2"/>
  <c r="AN15" i="2"/>
  <c r="F15" i="2"/>
  <c r="AW113" i="3" l="1"/>
  <c r="AV147" i="3"/>
  <c r="AW147" i="3" s="1"/>
  <c r="AW113" i="7"/>
  <c r="AV147" i="7"/>
  <c r="AW147" i="7" s="1"/>
  <c r="AW113" i="4"/>
  <c r="AV147" i="4"/>
  <c r="AW147" i="4" s="1"/>
  <c r="AU113" i="9"/>
  <c r="Y113" i="9"/>
  <c r="X147" i="9"/>
  <c r="Y147" i="9" s="1"/>
  <c r="O147" i="9"/>
  <c r="AW114" i="9"/>
  <c r="AV113" i="9"/>
  <c r="AV147" i="9" s="1"/>
  <c r="AW147" i="9" s="1"/>
  <c r="O113" i="1"/>
  <c r="Y114" i="1"/>
  <c r="X113" i="1"/>
  <c r="AS113" i="5"/>
  <c r="AR147" i="5"/>
  <c r="AS147" i="5" s="1"/>
  <c r="AV113" i="5"/>
  <c r="AW114" i="5"/>
  <c r="AU113" i="5"/>
  <c r="AT147" i="5"/>
  <c r="AU147" i="5" s="1"/>
  <c r="AH113" i="9"/>
  <c r="AI114" i="9"/>
  <c r="AW130" i="1"/>
  <c r="AU130" i="1"/>
  <c r="AT129" i="1"/>
  <c r="AU147" i="12"/>
  <c r="AW147" i="12"/>
  <c r="AU147" i="7"/>
  <c r="AU147" i="3"/>
  <c r="AU147" i="4"/>
  <c r="AI113" i="9" l="1"/>
  <c r="AH147" i="9"/>
  <c r="AI147" i="9" s="1"/>
  <c r="AW113" i="9"/>
  <c r="X147" i="1"/>
  <c r="Y147" i="1" s="1"/>
  <c r="Y113" i="1"/>
  <c r="AI114" i="1"/>
  <c r="AH113" i="1"/>
  <c r="AV147" i="5"/>
  <c r="AW147" i="5" s="1"/>
  <c r="AW113" i="5"/>
  <c r="AU129" i="1"/>
  <c r="AW129" i="1"/>
  <c r="M24" i="2"/>
  <c r="M23" i="2"/>
  <c r="M21" i="2"/>
  <c r="M19" i="2"/>
  <c r="AS114" i="1" l="1"/>
  <c r="AR113" i="1"/>
  <c r="AT114" i="1"/>
  <c r="AU114" i="1" s="1"/>
  <c r="AH147" i="1"/>
  <c r="AI147" i="1" s="1"/>
  <c r="AI113" i="1"/>
  <c r="O17" i="2"/>
  <c r="M17" i="2"/>
  <c r="O20" i="2"/>
  <c r="M20" i="2"/>
  <c r="O25" i="2"/>
  <c r="M25" i="2"/>
  <c r="O19" i="2"/>
  <c r="O21" i="2"/>
  <c r="O24" i="2"/>
  <c r="O23" i="2"/>
  <c r="AX16" i="2"/>
  <c r="AT20" i="2"/>
  <c r="AT21" i="2"/>
  <c r="AT24" i="2"/>
  <c r="AT25" i="2"/>
  <c r="L15" i="2"/>
  <c r="AT17" i="2"/>
  <c r="AU17" i="2" s="1"/>
  <c r="AT19" i="2"/>
  <c r="L18" i="2"/>
  <c r="AT23" i="2"/>
  <c r="L22" i="2"/>
  <c r="AR147" i="1" l="1"/>
  <c r="AS147" i="1" s="1"/>
  <c r="AS113" i="1"/>
  <c r="AT113" i="1"/>
  <c r="AX114" i="1"/>
  <c r="AX113" i="1" s="1"/>
  <c r="AU23" i="2"/>
  <c r="AW23" i="2"/>
  <c r="AX25" i="2"/>
  <c r="AU25" i="2"/>
  <c r="AW25" i="2"/>
  <c r="AX20" i="2"/>
  <c r="AU20" i="2"/>
  <c r="AW20" i="2"/>
  <c r="AU19" i="2"/>
  <c r="AW19" i="2"/>
  <c r="AX24" i="2"/>
  <c r="AU24" i="2"/>
  <c r="AW24" i="2"/>
  <c r="AX17" i="2"/>
  <c r="AX15" i="2" s="1"/>
  <c r="AW17" i="2"/>
  <c r="AX21" i="2"/>
  <c r="AU21" i="2"/>
  <c r="AW21" i="2"/>
  <c r="M15" i="2"/>
  <c r="O15" i="2"/>
  <c r="M18" i="2"/>
  <c r="O18" i="2"/>
  <c r="M22" i="2"/>
  <c r="O22" i="2"/>
  <c r="AT18" i="2"/>
  <c r="AX19" i="2"/>
  <c r="AT22" i="2"/>
  <c r="AX23" i="2"/>
  <c r="AX45" i="1"/>
  <c r="AX75" i="1"/>
  <c r="L47" i="1"/>
  <c r="AX91" i="1"/>
  <c r="AX76" i="1"/>
  <c r="AX68" i="1"/>
  <c r="AX51" i="1"/>
  <c r="AX57" i="1"/>
  <c r="AX42" i="1"/>
  <c r="AX56" i="1"/>
  <c r="AX40" i="1"/>
  <c r="AX90" i="1"/>
  <c r="AX38" i="1"/>
  <c r="AX93" i="1"/>
  <c r="AX82" i="1"/>
  <c r="AX77" i="1"/>
  <c r="AX72" i="1"/>
  <c r="AX67" i="1"/>
  <c r="AX54" i="1"/>
  <c r="AX86" i="1"/>
  <c r="AX70" i="1"/>
  <c r="AX65" i="1"/>
  <c r="AX59" i="1"/>
  <c r="AX52" i="1"/>
  <c r="AX44" i="1"/>
  <c r="AX73" i="1"/>
  <c r="AX61" i="1"/>
  <c r="AX55" i="1"/>
  <c r="AX49" i="1"/>
  <c r="AX43" i="1"/>
  <c r="AX37" i="1"/>
  <c r="AX87" i="1"/>
  <c r="AX71" i="1"/>
  <c r="AX66" i="1"/>
  <c r="AX60" i="1"/>
  <c r="AX41" i="1"/>
  <c r="AX35" i="1"/>
  <c r="AX94" i="1"/>
  <c r="AX88" i="1"/>
  <c r="AX85" i="1"/>
  <c r="AX69" i="1"/>
  <c r="AX58" i="1"/>
  <c r="AX53" i="1"/>
  <c r="AX46" i="1"/>
  <c r="AX39" i="1"/>
  <c r="AX33" i="1"/>
  <c r="AX92" i="1"/>
  <c r="AX80" i="1"/>
  <c r="AX64" i="1"/>
  <c r="AX89" i="1"/>
  <c r="AX78" i="1"/>
  <c r="AX74" i="1"/>
  <c r="AX63" i="1"/>
  <c r="AX50" i="1"/>
  <c r="AX36" i="1"/>
  <c r="AX34" i="1"/>
  <c r="AT15" i="2"/>
  <c r="AX28" i="1"/>
  <c r="AX27" i="1"/>
  <c r="AX26" i="1"/>
  <c r="AX24" i="1" l="1"/>
  <c r="AX22" i="2"/>
  <c r="O47" i="1"/>
  <c r="M47" i="1"/>
  <c r="O83" i="1"/>
  <c r="M83" i="1"/>
  <c r="AT147" i="1"/>
  <c r="AU147" i="1" s="1"/>
  <c r="AU113" i="1"/>
  <c r="AW114" i="1"/>
  <c r="AV113" i="1"/>
  <c r="AX18" i="2"/>
  <c r="AU22" i="2"/>
  <c r="AW22" i="2"/>
  <c r="AU18" i="2"/>
  <c r="AW18" i="2"/>
  <c r="AU15" i="2"/>
  <c r="AW15" i="2"/>
  <c r="M28" i="2"/>
  <c r="O28" i="2"/>
  <c r="L147" i="1"/>
  <c r="AX48" i="1"/>
  <c r="AX47" i="1"/>
  <c r="AX84" i="1"/>
  <c r="AX83" i="1" s="1"/>
  <c r="O24" i="1" l="1"/>
  <c r="N147" i="1"/>
  <c r="O147" i="1" s="1"/>
  <c r="AV147" i="1"/>
  <c r="AW147" i="1" s="1"/>
  <c r="AW113" i="1"/>
  <c r="M147" i="1"/>
  <c r="AU28" i="2"/>
  <c r="AW28" i="2"/>
  <c r="AX147" i="1"/>
</calcChain>
</file>

<file path=xl/sharedStrings.xml><?xml version="1.0" encoding="utf-8"?>
<sst xmlns="http://schemas.openxmlformats.org/spreadsheetml/2006/main" count="3053" uniqueCount="219">
  <si>
    <t xml:space="preserve">ORGANISMO   </t>
  </si>
  <si>
    <t>418 CAJA PETROLERA DE SALUD</t>
  </si>
  <si>
    <t xml:space="preserve">FUENTE             </t>
  </si>
  <si>
    <t>20 RECURSOS ESPECIFICOS</t>
  </si>
  <si>
    <t>42 TRANSFERENCIAS DE RECURSOS ESPECIFICOS</t>
  </si>
  <si>
    <t xml:space="preserve">ORG. FINANC. </t>
  </si>
  <si>
    <t>230 OTROS RECURSOS ESPECIFICOS</t>
  </si>
  <si>
    <t>ACTIVIDAD</t>
  </si>
  <si>
    <t>PROYECTOS</t>
  </si>
  <si>
    <t>GESTION</t>
  </si>
  <si>
    <t>D  E  S  C  R  I  P  C  I  O  N</t>
  </si>
  <si>
    <t>1er. Trimestre</t>
  </si>
  <si>
    <t>2do. Trimestre</t>
  </si>
  <si>
    <t>3er. Trimestre</t>
  </si>
  <si>
    <t>4to. Trimestre</t>
  </si>
  <si>
    <t>Ene.</t>
  </si>
  <si>
    <t>Feb.</t>
  </si>
  <si>
    <t>Mar.</t>
  </si>
  <si>
    <t>Abr.</t>
  </si>
  <si>
    <t>Mayo</t>
  </si>
  <si>
    <t>Jun.</t>
  </si>
  <si>
    <t>Jul.</t>
  </si>
  <si>
    <t>Agt.</t>
  </si>
  <si>
    <t>Sept.</t>
  </si>
  <si>
    <t>Oct.</t>
  </si>
  <si>
    <t>Nov.</t>
  </si>
  <si>
    <t>Dic.</t>
  </si>
  <si>
    <t>SERVICIOS PERSONALES</t>
  </si>
  <si>
    <t>Bono de Antigüedad</t>
  </si>
  <si>
    <t>Bono de Frontera</t>
  </si>
  <si>
    <t>Categorías Médicas</t>
  </si>
  <si>
    <t>Escalafón Médico</t>
  </si>
  <si>
    <t>Otras Remuneraciones</t>
  </si>
  <si>
    <t>Aguinaldos</t>
  </si>
  <si>
    <t>Asignaciones Familiares</t>
  </si>
  <si>
    <t>Sueldos</t>
  </si>
  <si>
    <t>Dietas de Directorio</t>
  </si>
  <si>
    <t>Horas Extraordinarias</t>
  </si>
  <si>
    <t>Suplencias</t>
  </si>
  <si>
    <t>Personal Eventual</t>
  </si>
  <si>
    <t>Regimen de Corto Plazo (Salud)</t>
  </si>
  <si>
    <t>Prima de Riesgo Profesional Regimen de Largo Plazo</t>
  </si>
  <si>
    <t>Aporte Patronal Solidario 3%</t>
  </si>
  <si>
    <t>Aporte Patronal para Vivienda</t>
  </si>
  <si>
    <t>Crecimiento Vegetativo</t>
  </si>
  <si>
    <t>Creación de Itemes</t>
  </si>
  <si>
    <t>Otras Previsiones</t>
  </si>
  <si>
    <t>SERVICIOS NO PERSONALES</t>
  </si>
  <si>
    <t>Comunicaciones</t>
  </si>
  <si>
    <t>Energía Eléctrica</t>
  </si>
  <si>
    <t>Agua</t>
  </si>
  <si>
    <t>Telefonia</t>
  </si>
  <si>
    <t>Gas Domiciliario</t>
  </si>
  <si>
    <t>Pasajes al Interior del País</t>
  </si>
  <si>
    <t>Pasajes al Exterior del País</t>
  </si>
  <si>
    <t>Viáticos por Viajes al Interior del País</t>
  </si>
  <si>
    <t>Viáticos por Viajes al Exterior del País</t>
  </si>
  <si>
    <t>Fletes y Almacenamiento</t>
  </si>
  <si>
    <t>Seguros</t>
  </si>
  <si>
    <t>Transporte de Personal</t>
  </si>
  <si>
    <t>Alquiler de Edificios</t>
  </si>
  <si>
    <t>Alquiler de Equipos y Máquinarias</t>
  </si>
  <si>
    <t>Otros Alquileres</t>
  </si>
  <si>
    <t>Mantenimiento y Reparación de Inmuebles</t>
  </si>
  <si>
    <t>Mantenimiento y Reparación de Vehículos, Maquinaria y Equipos</t>
  </si>
  <si>
    <t>Mantenimiento y Reparación de Muebles y Enseres</t>
  </si>
  <si>
    <t>Otros Gastos por Concepto de Instalación, Mantenimiento y Reparación</t>
  </si>
  <si>
    <t>Gastos Especializados por Atención Médica y Otros</t>
  </si>
  <si>
    <t>Consultorías por Producto</t>
  </si>
  <si>
    <t>Comisiones y Gastos Bancarios</t>
  </si>
  <si>
    <t>Lavanderia, Limpieza e Higiene</t>
  </si>
  <si>
    <t>Publicidad</t>
  </si>
  <si>
    <t>Servicios de Imprenta, Fotocopiado y Fotográficos</t>
  </si>
  <si>
    <t>Capacitación del Personal</t>
  </si>
  <si>
    <t>Servicios Manuales</t>
  </si>
  <si>
    <t>Gastos Judiciales</t>
  </si>
  <si>
    <t>Servicios Públicos</t>
  </si>
  <si>
    <t>Servicios Privados</t>
  </si>
  <si>
    <t xml:space="preserve">Otros </t>
  </si>
  <si>
    <t>MATERIALES Y SUMINISTROS</t>
  </si>
  <si>
    <t>Gastos por Alimentación y Otros Similares</t>
  </si>
  <si>
    <t xml:space="preserve">Alimentacion Hospitalaria, Penitenciaria, Aeronaves y Otras Especificas </t>
  </si>
  <si>
    <t>Productos Agrícolas, Pecuarios y Forestales</t>
  </si>
  <si>
    <t>Papel</t>
  </si>
  <si>
    <t>Productos de Artes Gráficas</t>
  </si>
  <si>
    <t>Libros, Manuales y Revistas</t>
  </si>
  <si>
    <t>Periódicos y Boletines</t>
  </si>
  <si>
    <t>Confecciones Textiles</t>
  </si>
  <si>
    <t>Prendas de Vestir</t>
  </si>
  <si>
    <t>Calzados</t>
  </si>
  <si>
    <t>Combustibles, Lubricantes y Derivados para Consumo</t>
  </si>
  <si>
    <t>Productos Químicos y Farmacéuticos</t>
  </si>
  <si>
    <t>Llantas y Neumáticos</t>
  </si>
  <si>
    <t>Productos de Cuero y Caucho</t>
  </si>
  <si>
    <t>Productos de Minerales no Metálicos y Plasticos</t>
  </si>
  <si>
    <t>Productos Metálicos</t>
  </si>
  <si>
    <t>Herramientas Menores</t>
  </si>
  <si>
    <t>Material de Limpieza</t>
  </si>
  <si>
    <t>Utensilios de Cocina y Comedor</t>
  </si>
  <si>
    <t>Instrumental Menor Médico-Quirurgico</t>
  </si>
  <si>
    <t>Útiles de Escritorio y Oficina</t>
  </si>
  <si>
    <t>Utiles Educacionales, Culturales y de Capacitacion</t>
  </si>
  <si>
    <t>Útiles y Materiales Eléctricos</t>
  </si>
  <si>
    <t>Otros Repuestos y Accesorios</t>
  </si>
  <si>
    <t>Otros Materiales y Suministros</t>
  </si>
  <si>
    <t>ACTIVOS REALES</t>
  </si>
  <si>
    <t>Edificios</t>
  </si>
  <si>
    <t>Equipo de Oficina y Muebles</t>
  </si>
  <si>
    <t>Equipo de Computación</t>
  </si>
  <si>
    <t>Vehiculos Livianos para Funciones Administrativas</t>
  </si>
  <si>
    <t>Equipo Médico y de Laboratorio</t>
  </si>
  <si>
    <t>Equipo de Comunicación</t>
  </si>
  <si>
    <t>Equipo Educacional y Recreativo</t>
  </si>
  <si>
    <t>Otra Maquinaria y Equipo</t>
  </si>
  <si>
    <t>Activos Intangibles</t>
  </si>
  <si>
    <t>ACTIVOS FINANCIEROS</t>
  </si>
  <si>
    <t>Incremento de Caja y Bancos</t>
  </si>
  <si>
    <t>SERV. DE LA DEUDA PUBLICA Y DISMIN. DE OTROS PASIVOS</t>
  </si>
  <si>
    <t>Pago de Beneficios Sociales</t>
  </si>
  <si>
    <t>TRANSFERENCIAS</t>
  </si>
  <si>
    <t>Becas de Estudios, Otorgadas a los Estudiantes Universitarios</t>
  </si>
  <si>
    <t>Donaciones, Ayudas Sociales y Premios a Personas</t>
  </si>
  <si>
    <t>Transf. Corrientes al Organo Ejecutivo del Est. Plurin. por Subs.o Subv.</t>
  </si>
  <si>
    <t>IMPUESTOS, REGALIAS Y TASAS</t>
  </si>
  <si>
    <t>Impuesto al Valor Agregado Mercado Interno</t>
  </si>
  <si>
    <t>OTROS GASTOS</t>
  </si>
  <si>
    <t>Desahucio</t>
  </si>
  <si>
    <t>VENTA DE BIENES Y SERVICIOS DE LAS ADM. PUBLICAS</t>
  </si>
  <si>
    <t>Venta de Servicios de las Administraciones Públicas</t>
  </si>
  <si>
    <t>Alquiler de Edificios y/o Equipos de las Adm. Públicas</t>
  </si>
  <si>
    <t>TASAS, DERECHOS Y OTROS INGRESOS</t>
  </si>
  <si>
    <t>Multas</t>
  </si>
  <si>
    <t>Intereses Penales</t>
  </si>
  <si>
    <t>Otros Ingresos no Especificados</t>
  </si>
  <si>
    <t>CONTRIBUCIONES A LA SEGURIDAD SOCIAL</t>
  </si>
  <si>
    <t>Del Sector Publico</t>
  </si>
  <si>
    <t>Del Sector Privado</t>
  </si>
  <si>
    <t>Contribuciones Voluntarias</t>
  </si>
  <si>
    <t>RUBRO</t>
  </si>
  <si>
    <t>Auditorías Externas</t>
  </si>
  <si>
    <t>Otras Construcc. y Mejoras de Bienes Publicos de Dom. Privado</t>
  </si>
  <si>
    <t>Supervision de Construcc.y Mejoras de Bienes Publ. de Dom. Privado</t>
  </si>
  <si>
    <t>Maquinaria y Equipo de Transporte de Tracción</t>
  </si>
  <si>
    <t>Equipo de Elevación</t>
  </si>
  <si>
    <t>Consultoría por Producto para Construcciones de Bienes Públ. de Dominio Privado</t>
  </si>
  <si>
    <t>Provisiones para Gastos de Capital</t>
  </si>
  <si>
    <t>Gastos por Refrigerios al Personal Permanente, Ev.y Consult. Indiv de Linea de las Institruciones Publicas</t>
  </si>
  <si>
    <t>Administración:</t>
  </si>
  <si>
    <t xml:space="preserve">Internet </t>
  </si>
  <si>
    <t>Consultores Individuales de Linea</t>
  </si>
  <si>
    <t>Hilados, Telas y Fibras y Algodón</t>
  </si>
  <si>
    <t>% 1er. Trim. Progr.</t>
  </si>
  <si>
    <t>Total %  Progr.</t>
  </si>
  <si>
    <t>Difer.</t>
  </si>
  <si>
    <t>Categoria Programatica - Proyecto:</t>
  </si>
  <si>
    <t>Gastos Devengados No Pagados por Servicios Personales</t>
  </si>
  <si>
    <t>Gastos Devengados No Pagados por Retenciones</t>
  </si>
  <si>
    <t>720000001  SERVICIO DE CONSULTA EXTERNA Y HOSPITALIZACION</t>
  </si>
  <si>
    <t>00000001  ADMINISTRACION DE LAS PRESTACIONES DEL REGIMEN DE SALUD A CORTO PLAZO</t>
  </si>
  <si>
    <t>73000000 CONSTRUCCIONES, AMPLIACIONES Y EQUIPAMIENTO</t>
  </si>
  <si>
    <t>97000022 PARTIDAS NO ASIGNABLES A PROGRAMAS - PROVISIONES PARA GASTO DE INVERSION</t>
  </si>
  <si>
    <t>98000001 PARTIDAS NO ASIGNABLES A PROGRAMAS - OTRAS TRANSFERENCIAS</t>
  </si>
  <si>
    <t>99000001  PARTIDAS NO ASIGNABLES A PROGRAMAS -DEUDAS</t>
  </si>
  <si>
    <t>Ppto. Aprobado</t>
  </si>
  <si>
    <t>Devoluciones</t>
  </si>
  <si>
    <t>% 3er. Trim. Progr.</t>
  </si>
  <si>
    <t>% 4to. Trim. Progr.</t>
  </si>
  <si>
    <t>Totales</t>
  </si>
  <si>
    <r>
      <t>Categoria Programatica - Proyecto:</t>
    </r>
    <r>
      <rPr>
        <sz val="13"/>
        <rFont val="Baskerville Old Face"/>
        <family val="1"/>
      </rPr>
      <t xml:space="preserve"> </t>
    </r>
  </si>
  <si>
    <t xml:space="preserve">Administración: </t>
  </si>
  <si>
    <t>00000099 PARTICIPACION Y CONTROL SOCIAL</t>
  </si>
  <si>
    <t>72000001  SERVICIO DE CONSULTA EXTERNA Y HOSPITALIZACION</t>
  </si>
  <si>
    <t>Prog.</t>
  </si>
  <si>
    <t>Ejec.</t>
  </si>
  <si>
    <t>Total Prog. 1er. Trim.</t>
  </si>
  <si>
    <t>% 1er. Trim. Ejec.</t>
  </si>
  <si>
    <t xml:space="preserve">Total Program. Anual </t>
  </si>
  <si>
    <t>Total Ejec. Anual</t>
  </si>
  <si>
    <t>Total %  Ejec.</t>
  </si>
  <si>
    <t>Total Prog. 2do. Trim.</t>
  </si>
  <si>
    <t>% 2do.. Trim. Progr.</t>
  </si>
  <si>
    <t>% 2do. Trim. Ejec.</t>
  </si>
  <si>
    <t>% 3er. Trim. Ejec.</t>
  </si>
  <si>
    <t>% 4to. Trim. Ejec.</t>
  </si>
  <si>
    <t>Total Ejec. 1er. Trim.</t>
  </si>
  <si>
    <t>Total Ejec. 2do. Trim.</t>
  </si>
  <si>
    <t>G</t>
  </si>
  <si>
    <t>Total Prog. 3er. Trim.</t>
  </si>
  <si>
    <t>Total Ejc. 3er. Trim.</t>
  </si>
  <si>
    <t>Total Prog. 4to. Trim.</t>
  </si>
  <si>
    <t>Total Ejc. 4to. Trim.</t>
  </si>
  <si>
    <t>Ajustes y Modif.</t>
  </si>
  <si>
    <t>Ppto. Vigente</t>
  </si>
  <si>
    <t>Part.</t>
  </si>
  <si>
    <t>D  e  s  c  r  i  p  c  i  ó  n</t>
  </si>
  <si>
    <t xml:space="preserve">Indice de Efectividad </t>
  </si>
  <si>
    <t xml:space="preserve">Riesgo Profesional/Salud </t>
  </si>
  <si>
    <t>Subsidio de Irradiacion</t>
  </si>
  <si>
    <t>Medicamentos</t>
  </si>
  <si>
    <t>Insumos Medicos, Farmaceuticos, etc.</t>
  </si>
  <si>
    <t>Transf. Corrientes a los Órganos Leg., Jud. y Elect., Entidades de Control y Defensa, Desc. y Univers por Subs. o Subv.</t>
  </si>
  <si>
    <t>DISMINUCION Y COBRO DE OTROS ACTIVOS FINANCIEROS</t>
  </si>
  <si>
    <t>Dismin. de Caja y Bancos</t>
  </si>
  <si>
    <r>
      <t>Categoria Programatica - Actividad:</t>
    </r>
    <r>
      <rPr>
        <b/>
        <sz val="13"/>
        <rFont val="Calibri"/>
        <family val="2"/>
        <scheme val="minor"/>
      </rPr>
      <t xml:space="preserve"> </t>
    </r>
    <r>
      <rPr>
        <sz val="13"/>
        <rFont val="Calibri"/>
        <family val="2"/>
        <scheme val="minor"/>
      </rPr>
      <t>00000001 Administración de las Prestaciones de Regimen de Salud a C/P</t>
    </r>
  </si>
  <si>
    <t>Aguinaldo "Esfuerzo por Bolivia"</t>
  </si>
  <si>
    <t xml:space="preserve">Tasas </t>
  </si>
  <si>
    <r>
      <t>Categoria Programatica - Actividad y/o Proyecto:</t>
    </r>
    <r>
      <rPr>
        <sz val="13"/>
        <rFont val="Calibri"/>
        <family val="2"/>
        <scheme val="minor"/>
      </rPr>
      <t xml:space="preserve"> GENERAL</t>
    </r>
  </si>
  <si>
    <r>
      <t>Categoria Programatica - Actividad y/o Proyecto:</t>
    </r>
    <r>
      <rPr>
        <sz val="13"/>
        <rFont val="Calibri"/>
        <family val="2"/>
        <scheme val="minor"/>
      </rPr>
      <t xml:space="preserve"> 00000099 Participacion y Control Social</t>
    </r>
  </si>
  <si>
    <r>
      <t>Categoria Programatica - Actividad y/o Proyecto:</t>
    </r>
    <r>
      <rPr>
        <sz val="13"/>
        <rFont val="Calibri"/>
        <family val="2"/>
        <scheme val="minor"/>
      </rPr>
      <t xml:space="preserve"> 72000001 Servicios de Consulta Externa y Hospitalización</t>
    </r>
  </si>
  <si>
    <r>
      <t>Categoria Programatica - Actividad y/o Proyecto:</t>
    </r>
    <r>
      <rPr>
        <sz val="13"/>
        <rFont val="Calibri"/>
        <family val="2"/>
        <scheme val="minor"/>
      </rPr>
      <t xml:space="preserve"> 73000000 Construcciones, Ampliaciones y Equipamiento</t>
    </r>
  </si>
  <si>
    <r>
      <t>Categoria Programatica - Actividad y/o Proyecto:</t>
    </r>
    <r>
      <rPr>
        <sz val="13"/>
        <rFont val="Calibri"/>
        <family val="2"/>
        <scheme val="minor"/>
      </rPr>
      <t xml:space="preserve"> 97000022 Partidas No Asignables a Programas - Provisión para Gasto de Inversión</t>
    </r>
  </si>
  <si>
    <r>
      <t>Categoria Programatica - Actividad y/o Proyecto:</t>
    </r>
    <r>
      <rPr>
        <sz val="13"/>
        <rFont val="Calibri"/>
        <family val="2"/>
        <scheme val="minor"/>
      </rPr>
      <t xml:space="preserve"> 98000001 Partidas No Asignables a Programas - Otras Transferencias</t>
    </r>
  </si>
  <si>
    <r>
      <t>Categoria Programatica - Actividad y/o Proyecto:</t>
    </r>
    <r>
      <rPr>
        <sz val="13"/>
        <rFont val="Calibri"/>
        <family val="2"/>
        <scheme val="minor"/>
      </rPr>
      <t xml:space="preserve"> 99000001 Partidas No Asignables a Programas - Deudas</t>
    </r>
  </si>
  <si>
    <t>CRONOGRAMA DE EJECUCION PRESUPUESTARIA DE INGRESOS CORRIENTES GESTION 2020</t>
  </si>
  <si>
    <t>CRONOGRAMA DE EJECUCION PRESUPUESTARIA DE GASTOS GESTION 2020</t>
  </si>
  <si>
    <t>CRONOGRAMA DE EJECUCION PRESUPUESTARIA DE PROYECTOS DE INVERSION GESTION 2020</t>
  </si>
  <si>
    <t>CRONOGRAMA DE EJECUCION PRESUPUESTARIA DE PROYECTO DE INVERSION GESTION 2020</t>
  </si>
  <si>
    <t>CRONOGRAMA GENERAL DE EJECUCION PRESUPUESTARIA DE GASTOS GESTION 2020</t>
  </si>
  <si>
    <t xml:space="preserve">Alquiler de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</si>
</sst>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Baskerville Old Face"/>
      <family val="1"/>
    </font>
    <font>
      <b/>
      <sz val="10"/>
      <name val="Baskerville Old Face"/>
      <family val="1"/>
    </font>
    <font>
      <b/>
      <sz val="7"/>
      <color indexed="8"/>
      <name val="Times New Roman"/>
      <family val="1"/>
    </font>
    <font>
      <b/>
      <sz val="5"/>
      <name val="Baskerville Old Face"/>
      <family val="1"/>
    </font>
    <font>
      <sz val="6"/>
      <name val="Baskerville Old Face"/>
      <family val="1"/>
    </font>
    <font>
      <b/>
      <sz val="8"/>
      <name val="Baskerville Old Face"/>
      <family val="1"/>
    </font>
    <font>
      <b/>
      <u/>
      <sz val="14"/>
      <name val="Baskerville Old Face"/>
      <family val="1"/>
    </font>
    <font>
      <sz val="10"/>
      <name val="Bodoni MT"/>
      <family val="1"/>
    </font>
    <font>
      <b/>
      <sz val="10"/>
      <name val="Bodoni MT"/>
      <family val="1"/>
    </font>
    <font>
      <sz val="10"/>
      <color indexed="10"/>
      <name val="Bodoni MT"/>
      <family val="1"/>
    </font>
    <font>
      <b/>
      <u/>
      <sz val="13"/>
      <name val="Baskerville Old Face"/>
      <family val="1"/>
    </font>
    <font>
      <b/>
      <sz val="13"/>
      <name val="Baskerville Old Face"/>
      <family val="1"/>
    </font>
    <font>
      <sz val="13"/>
      <name val="Baskerville Old Face"/>
      <family val="1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color rgb="FF0000FF"/>
      <name val="Calibri"/>
      <family val="2"/>
    </font>
    <font>
      <sz val="10"/>
      <color rgb="FF0000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Bodoni MT"/>
      <family val="1"/>
    </font>
    <font>
      <b/>
      <u/>
      <sz val="14"/>
      <name val="Calibri"/>
      <family val="2"/>
    </font>
    <font>
      <b/>
      <u/>
      <sz val="14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readingOrder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9" fontId="8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11" fillId="0" borderId="0" xfId="0" applyFont="1" applyAlignment="1">
      <alignment horizontal="left"/>
    </xf>
    <xf numFmtId="0" fontId="11" fillId="0" borderId="1" xfId="0" applyFont="1" applyBorder="1" applyAlignment="1"/>
    <xf numFmtId="0" fontId="7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9" fillId="0" borderId="0" xfId="0" applyFont="1"/>
    <xf numFmtId="0" fontId="0" fillId="0" borderId="0" xfId="0" applyFont="1"/>
    <xf numFmtId="0" fontId="14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3" fontId="16" fillId="0" borderId="8" xfId="0" applyNumberFormat="1" applyFont="1" applyBorder="1"/>
    <xf numFmtId="9" fontId="16" fillId="0" borderId="9" xfId="0" applyNumberFormat="1" applyFont="1" applyBorder="1"/>
    <xf numFmtId="3" fontId="16" fillId="0" borderId="33" xfId="0" applyNumberFormat="1" applyFont="1" applyBorder="1"/>
    <xf numFmtId="9" fontId="16" fillId="0" borderId="33" xfId="0" applyNumberFormat="1" applyFont="1" applyBorder="1"/>
    <xf numFmtId="0" fontId="17" fillId="0" borderId="9" xfId="0" applyFont="1" applyFill="1" applyBorder="1" applyAlignment="1">
      <alignment horizontal="center"/>
    </xf>
    <xf numFmtId="0" fontId="17" fillId="0" borderId="9" xfId="0" applyFont="1" applyBorder="1"/>
    <xf numFmtId="3" fontId="17" fillId="0" borderId="9" xfId="0" applyNumberFormat="1" applyFont="1" applyBorder="1"/>
    <xf numFmtId="3" fontId="18" fillId="0" borderId="9" xfId="0" applyNumberFormat="1" applyFont="1" applyBorder="1"/>
    <xf numFmtId="3" fontId="19" fillId="0" borderId="9" xfId="0" applyNumberFormat="1" applyFont="1" applyBorder="1" applyAlignment="1">
      <alignment horizontal="right"/>
    </xf>
    <xf numFmtId="9" fontId="19" fillId="0" borderId="9" xfId="0" applyNumberFormat="1" applyFont="1" applyBorder="1"/>
    <xf numFmtId="3" fontId="18" fillId="0" borderId="9" xfId="0" applyNumberFormat="1" applyFont="1" applyBorder="1" applyAlignment="1">
      <alignment horizontal="right"/>
    </xf>
    <xf numFmtId="3" fontId="19" fillId="0" borderId="9" xfId="0" applyNumberFormat="1" applyFont="1" applyBorder="1"/>
    <xf numFmtId="0" fontId="17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/>
    <xf numFmtId="3" fontId="16" fillId="0" borderId="9" xfId="0" applyNumberFormat="1" applyFont="1" applyBorder="1"/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3" fontId="17" fillId="0" borderId="10" xfId="0" applyNumberFormat="1" applyFont="1" applyBorder="1"/>
    <xf numFmtId="3" fontId="18" fillId="0" borderId="10" xfId="0" applyNumberFormat="1" applyFont="1" applyBorder="1"/>
    <xf numFmtId="3" fontId="19" fillId="0" borderId="10" xfId="0" applyNumberFormat="1" applyFont="1" applyBorder="1" applyAlignment="1">
      <alignment horizontal="right"/>
    </xf>
    <xf numFmtId="9" fontId="19" fillId="0" borderId="10" xfId="0" applyNumberFormat="1" applyFont="1" applyBorder="1"/>
    <xf numFmtId="0" fontId="16" fillId="0" borderId="17" xfId="0" applyFont="1" applyBorder="1" applyAlignment="1">
      <alignment horizontal="center" vertical="center" wrapText="1"/>
    </xf>
    <xf numFmtId="3" fontId="16" fillId="0" borderId="11" xfId="0" applyNumberFormat="1" applyFont="1" applyBorder="1"/>
    <xf numFmtId="9" fontId="16" fillId="0" borderId="11" xfId="0" applyNumberFormat="1" applyFont="1" applyBorder="1"/>
    <xf numFmtId="3" fontId="16" fillId="0" borderId="11" xfId="0" applyNumberFormat="1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3" fontId="16" fillId="0" borderId="2" xfId="0" applyNumberFormat="1" applyFont="1" applyBorder="1"/>
    <xf numFmtId="0" fontId="14" fillId="0" borderId="0" xfId="0" applyFont="1"/>
    <xf numFmtId="3" fontId="19" fillId="0" borderId="20" xfId="0" applyNumberFormat="1" applyFont="1" applyBorder="1"/>
    <xf numFmtId="3" fontId="20" fillId="0" borderId="9" xfId="0" applyNumberFormat="1" applyFont="1" applyBorder="1"/>
    <xf numFmtId="0" fontId="21" fillId="0" borderId="0" xfId="0" applyFont="1"/>
    <xf numFmtId="0" fontId="17" fillId="2" borderId="9" xfId="0" applyFont="1" applyFill="1" applyBorder="1" applyAlignment="1">
      <alignment horizontal="center"/>
    </xf>
    <xf numFmtId="0" fontId="17" fillId="2" borderId="9" xfId="0" applyFont="1" applyFill="1" applyBorder="1"/>
    <xf numFmtId="3" fontId="19" fillId="2" borderId="9" xfId="0" applyNumberFormat="1" applyFont="1" applyFill="1" applyBorder="1"/>
    <xf numFmtId="0" fontId="22" fillId="0" borderId="0" xfId="0" applyFont="1"/>
    <xf numFmtId="0" fontId="17" fillId="0" borderId="9" xfId="0" applyFont="1" applyFill="1" applyBorder="1"/>
    <xf numFmtId="3" fontId="19" fillId="0" borderId="9" xfId="0" applyNumberFormat="1" applyFont="1" applyFill="1" applyBorder="1"/>
    <xf numFmtId="3" fontId="19" fillId="0" borderId="20" xfId="0" applyNumberFormat="1" applyFont="1" applyBorder="1" applyAlignment="1"/>
    <xf numFmtId="3" fontId="19" fillId="0" borderId="9" xfId="0" applyNumberFormat="1" applyFont="1" applyBorder="1" applyAlignment="1"/>
    <xf numFmtId="3" fontId="16" fillId="0" borderId="20" xfId="0" applyNumberFormat="1" applyFont="1" applyBorder="1"/>
    <xf numFmtId="3" fontId="14" fillId="0" borderId="9" xfId="0" applyNumberFormat="1" applyFont="1" applyBorder="1"/>
    <xf numFmtId="3" fontId="19" fillId="0" borderId="20" xfId="0" applyNumberFormat="1" applyFont="1" applyFill="1" applyBorder="1"/>
    <xf numFmtId="0" fontId="16" fillId="0" borderId="9" xfId="0" applyFont="1" applyFill="1" applyBorder="1"/>
    <xf numFmtId="3" fontId="16" fillId="0" borderId="9" xfId="0" applyNumberFormat="1" applyFont="1" applyFill="1" applyBorder="1"/>
    <xf numFmtId="10" fontId="19" fillId="0" borderId="20" xfId="0" applyNumberFormat="1" applyFont="1" applyBorder="1"/>
    <xf numFmtId="10" fontId="19" fillId="0" borderId="9" xfId="0" applyNumberFormat="1" applyFont="1" applyBorder="1"/>
    <xf numFmtId="0" fontId="19" fillId="0" borderId="20" xfId="0" applyFont="1" applyBorder="1"/>
    <xf numFmtId="0" fontId="19" fillId="0" borderId="9" xfId="0" applyFont="1" applyBorder="1"/>
    <xf numFmtId="0" fontId="19" fillId="0" borderId="9" xfId="0" applyFont="1" applyBorder="1" applyAlignment="1">
      <alignment horizontal="center"/>
    </xf>
    <xf numFmtId="0" fontId="20" fillId="0" borderId="0" xfId="0" applyFont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3" fontId="19" fillId="0" borderId="10" xfId="0" applyNumberFormat="1" applyFont="1" applyBorder="1"/>
    <xf numFmtId="0" fontId="19" fillId="0" borderId="21" xfId="0" applyFont="1" applyBorder="1"/>
    <xf numFmtId="0" fontId="19" fillId="0" borderId="10" xfId="0" applyFont="1" applyBorder="1"/>
    <xf numFmtId="3" fontId="19" fillId="0" borderId="13" xfId="0" applyNumberFormat="1" applyFont="1" applyBorder="1"/>
    <xf numFmtId="0" fontId="19" fillId="0" borderId="32" xfId="0" applyFont="1" applyBorder="1"/>
    <xf numFmtId="0" fontId="19" fillId="0" borderId="13" xfId="0" applyFont="1" applyBorder="1"/>
    <xf numFmtId="3" fontId="19" fillId="0" borderId="21" xfId="0" applyNumberFormat="1" applyFont="1" applyBorder="1"/>
    <xf numFmtId="3" fontId="20" fillId="0" borderId="10" xfId="0" applyNumberFormat="1" applyFont="1" applyBorder="1"/>
    <xf numFmtId="9" fontId="16" fillId="0" borderId="8" xfId="0" applyNumberFormat="1" applyFont="1" applyBorder="1"/>
    <xf numFmtId="9" fontId="18" fillId="0" borderId="9" xfId="0" applyNumberFormat="1" applyFont="1" applyBorder="1"/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0" fontId="16" fillId="0" borderId="14" xfId="0" applyFont="1" applyBorder="1" applyAlignment="1">
      <alignment horizontal="center"/>
    </xf>
    <xf numFmtId="0" fontId="16" fillId="0" borderId="22" xfId="0" applyFont="1" applyBorder="1"/>
    <xf numFmtId="0" fontId="17" fillId="0" borderId="18" xfId="0" applyFont="1" applyBorder="1" applyAlignment="1">
      <alignment horizontal="center"/>
    </xf>
    <xf numFmtId="0" fontId="17" fillId="0" borderId="23" xfId="0" applyFont="1" applyBorder="1"/>
    <xf numFmtId="3" fontId="19" fillId="0" borderId="23" xfId="0" applyNumberFormat="1" applyFont="1" applyBorder="1"/>
    <xf numFmtId="3" fontId="19" fillId="0" borderId="27" xfId="0" applyNumberFormat="1" applyFont="1" applyBorder="1"/>
    <xf numFmtId="0" fontId="17" fillId="2" borderId="18" xfId="0" applyFont="1" applyFill="1" applyBorder="1" applyAlignment="1">
      <alignment horizontal="center"/>
    </xf>
    <xf numFmtId="0" fontId="17" fillId="2" borderId="23" xfId="0" applyFont="1" applyFill="1" applyBorder="1"/>
    <xf numFmtId="0" fontId="17" fillId="0" borderId="18" xfId="0" applyFont="1" applyFill="1" applyBorder="1" applyAlignment="1">
      <alignment horizontal="center"/>
    </xf>
    <xf numFmtId="0" fontId="17" fillId="0" borderId="23" xfId="0" applyFont="1" applyFill="1" applyBorder="1"/>
    <xf numFmtId="0" fontId="16" fillId="0" borderId="18" xfId="0" applyFont="1" applyBorder="1" applyAlignment="1">
      <alignment horizontal="center"/>
    </xf>
    <xf numFmtId="0" fontId="16" fillId="0" borderId="23" xfId="0" applyFont="1" applyBorder="1"/>
    <xf numFmtId="3" fontId="16" fillId="0" borderId="23" xfId="0" applyNumberFormat="1" applyFont="1" applyBorder="1"/>
    <xf numFmtId="3" fontId="16" fillId="0" borderId="25" xfId="0" applyNumberFormat="1" applyFont="1" applyBorder="1"/>
    <xf numFmtId="0" fontId="16" fillId="0" borderId="23" xfId="0" applyFont="1" applyFill="1" applyBorder="1"/>
    <xf numFmtId="3" fontId="19" fillId="0" borderId="25" xfId="0" applyNumberFormat="1" applyFont="1" applyBorder="1"/>
    <xf numFmtId="0" fontId="17" fillId="0" borderId="26" xfId="0" applyFont="1" applyBorder="1" applyAlignment="1">
      <alignment horizontal="center"/>
    </xf>
    <xf numFmtId="0" fontId="17" fillId="0" borderId="31" xfId="0" applyFont="1" applyBorder="1"/>
    <xf numFmtId="0" fontId="17" fillId="0" borderId="19" xfId="0" applyFont="1" applyBorder="1" applyAlignment="1">
      <alignment horizontal="center"/>
    </xf>
    <xf numFmtId="0" fontId="17" fillId="0" borderId="24" xfId="0" applyFont="1" applyBorder="1"/>
    <xf numFmtId="3" fontId="19" fillId="0" borderId="24" xfId="0" applyNumberFormat="1" applyFont="1" applyBorder="1"/>
    <xf numFmtId="3" fontId="19" fillId="0" borderId="28" xfId="0" applyNumberFormat="1" applyFont="1" applyBorder="1"/>
    <xf numFmtId="3" fontId="19" fillId="0" borderId="32" xfId="0" applyNumberFormat="1" applyFont="1" applyBorder="1"/>
    <xf numFmtId="0" fontId="21" fillId="0" borderId="15" xfId="0" applyFont="1" applyBorder="1"/>
    <xf numFmtId="0" fontId="19" fillId="0" borderId="9" xfId="0" applyFont="1" applyFill="1" applyBorder="1" applyAlignment="1" applyProtection="1"/>
    <xf numFmtId="0" fontId="23" fillId="0" borderId="14" xfId="0" applyFont="1" applyBorder="1" applyAlignment="1">
      <alignment horizontal="center"/>
    </xf>
    <xf numFmtId="0" fontId="23" fillId="0" borderId="30" xfId="0" applyFont="1" applyBorder="1"/>
    <xf numFmtId="0" fontId="24" fillId="0" borderId="18" xfId="0" applyFont="1" applyBorder="1" applyAlignment="1">
      <alignment horizontal="center"/>
    </xf>
    <xf numFmtId="0" fontId="24" fillId="0" borderId="27" xfId="0" applyFont="1" applyBorder="1"/>
    <xf numFmtId="3" fontId="25" fillId="0" borderId="9" xfId="0" applyNumberFormat="1" applyFont="1" applyBorder="1"/>
    <xf numFmtId="3" fontId="25" fillId="0" borderId="20" xfId="0" applyNumberFormat="1" applyFont="1" applyBorder="1"/>
    <xf numFmtId="3" fontId="25" fillId="0" borderId="9" xfId="0" applyNumberFormat="1" applyFont="1" applyBorder="1" applyAlignment="1">
      <alignment horizontal="right"/>
    </xf>
    <xf numFmtId="9" fontId="25" fillId="0" borderId="9" xfId="0" applyNumberFormat="1" applyFont="1" applyBorder="1"/>
    <xf numFmtId="3" fontId="26" fillId="0" borderId="9" xfId="0" applyNumberFormat="1" applyFont="1" applyBorder="1"/>
    <xf numFmtId="0" fontId="24" fillId="2" borderId="18" xfId="0" applyFont="1" applyFill="1" applyBorder="1" applyAlignment="1">
      <alignment horizontal="center"/>
    </xf>
    <xf numFmtId="0" fontId="24" fillId="2" borderId="27" xfId="0" applyFont="1" applyFill="1" applyBorder="1"/>
    <xf numFmtId="0" fontId="24" fillId="0" borderId="18" xfId="0" applyFont="1" applyFill="1" applyBorder="1" applyAlignment="1">
      <alignment horizontal="center"/>
    </xf>
    <xf numFmtId="0" fontId="24" fillId="0" borderId="27" xfId="0" applyFont="1" applyFill="1" applyBorder="1"/>
    <xf numFmtId="3" fontId="25" fillId="0" borderId="9" xfId="0" applyNumberFormat="1" applyFont="1" applyBorder="1" applyAlignment="1"/>
    <xf numFmtId="0" fontId="23" fillId="0" borderId="18" xfId="0" applyFont="1" applyBorder="1" applyAlignment="1">
      <alignment horizontal="center"/>
    </xf>
    <xf numFmtId="0" fontId="23" fillId="0" borderId="27" xfId="0" applyFont="1" applyBorder="1"/>
    <xf numFmtId="3" fontId="23" fillId="0" borderId="9" xfId="0" applyNumberFormat="1" applyFont="1" applyBorder="1"/>
    <xf numFmtId="3" fontId="23" fillId="0" borderId="20" xfId="0" applyNumberFormat="1" applyFont="1" applyBorder="1"/>
    <xf numFmtId="9" fontId="23" fillId="0" borderId="9" xfId="0" applyNumberFormat="1" applyFont="1" applyBorder="1"/>
    <xf numFmtId="3" fontId="27" fillId="0" borderId="9" xfId="0" applyNumberFormat="1" applyFont="1" applyBorder="1"/>
    <xf numFmtId="3" fontId="25" fillId="0" borderId="9" xfId="0" applyNumberFormat="1" applyFont="1" applyFill="1" applyBorder="1"/>
    <xf numFmtId="3" fontId="25" fillId="0" borderId="9" xfId="0" applyNumberFormat="1" applyFont="1" applyFill="1" applyBorder="1" applyAlignment="1">
      <alignment horizontal="right"/>
    </xf>
    <xf numFmtId="0" fontId="23" fillId="0" borderId="27" xfId="0" applyFont="1" applyFill="1" applyBorder="1"/>
    <xf numFmtId="3" fontId="25" fillId="0" borderId="20" xfId="0" applyNumberFormat="1" applyFont="1" applyFill="1" applyBorder="1"/>
    <xf numFmtId="0" fontId="24" fillId="0" borderId="9" xfId="0" applyFont="1" applyBorder="1" applyAlignment="1">
      <alignment horizontal="center"/>
    </xf>
    <xf numFmtId="0" fontId="24" fillId="0" borderId="18" xfId="0" applyFont="1" applyBorder="1"/>
    <xf numFmtId="0" fontId="24" fillId="0" borderId="26" xfId="0" applyFont="1" applyBorder="1" applyAlignment="1">
      <alignment horizontal="center"/>
    </xf>
    <xf numFmtId="0" fontId="24" fillId="0" borderId="31" xfId="0" applyFont="1" applyBorder="1"/>
    <xf numFmtId="0" fontId="24" fillId="0" borderId="19" xfId="0" applyFont="1" applyBorder="1" applyAlignment="1">
      <alignment horizontal="center"/>
    </xf>
    <xf numFmtId="0" fontId="24" fillId="0" borderId="29" xfId="0" applyFont="1" applyBorder="1"/>
    <xf numFmtId="3" fontId="25" fillId="0" borderId="13" xfId="0" applyNumberFormat="1" applyFont="1" applyBorder="1"/>
    <xf numFmtId="9" fontId="25" fillId="0" borderId="10" xfId="0" applyNumberFormat="1" applyFont="1" applyBorder="1"/>
    <xf numFmtId="3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/>
    <xf numFmtId="3" fontId="26" fillId="0" borderId="10" xfId="0" applyNumberFormat="1" applyFont="1" applyBorder="1"/>
    <xf numFmtId="0" fontId="28" fillId="0" borderId="15" xfId="0" applyFont="1" applyBorder="1"/>
    <xf numFmtId="0" fontId="23" fillId="0" borderId="15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9" fontId="23" fillId="0" borderId="11" xfId="0" applyNumberFormat="1" applyFont="1" applyBorder="1"/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/>
    <xf numFmtId="0" fontId="29" fillId="2" borderId="18" xfId="0" applyFont="1" applyFill="1" applyBorder="1" applyAlignment="1">
      <alignment horizontal="center"/>
    </xf>
    <xf numFmtId="0" fontId="29" fillId="2" borderId="27" xfId="0" applyFont="1" applyFill="1" applyBorder="1"/>
    <xf numFmtId="0" fontId="29" fillId="0" borderId="18" xfId="0" applyFont="1" applyBorder="1" applyAlignment="1">
      <alignment horizontal="center"/>
    </xf>
    <xf numFmtId="0" fontId="29" fillId="0" borderId="27" xfId="0" applyFont="1" applyBorder="1"/>
    <xf numFmtId="0" fontId="18" fillId="2" borderId="18" xfId="0" applyFont="1" applyFill="1" applyBorder="1" applyAlignment="1">
      <alignment horizontal="center"/>
    </xf>
    <xf numFmtId="0" fontId="18" fillId="2" borderId="23" xfId="0" applyFont="1" applyFill="1" applyBorder="1"/>
    <xf numFmtId="0" fontId="18" fillId="0" borderId="18" xfId="0" applyFont="1" applyBorder="1" applyAlignment="1">
      <alignment horizontal="center"/>
    </xf>
    <xf numFmtId="0" fontId="18" fillId="0" borderId="23" xfId="0" applyFont="1" applyBorder="1"/>
    <xf numFmtId="0" fontId="30" fillId="0" borderId="0" xfId="0" applyFont="1"/>
    <xf numFmtId="3" fontId="16" fillId="0" borderId="9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0" fontId="33" fillId="0" borderId="1" xfId="0" applyFont="1" applyBorder="1" applyAlignment="1"/>
    <xf numFmtId="0" fontId="14" fillId="0" borderId="1" xfId="0" applyFont="1" applyBorder="1" applyAlignment="1"/>
    <xf numFmtId="0" fontId="14" fillId="0" borderId="0" xfId="0" applyFont="1" applyBorder="1" applyAlignment="1"/>
    <xf numFmtId="0" fontId="19" fillId="0" borderId="9" xfId="0" applyFont="1" applyFill="1" applyBorder="1"/>
    <xf numFmtId="0" fontId="33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99"/>
      <color rgb="FFCCFF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142875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142875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142875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142875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142875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57150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85725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85725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85725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85725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85725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114300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1257300</xdr:colOff>
      <xdr:row>1</xdr:row>
      <xdr:rowOff>47625</xdr:rowOff>
    </xdr:to>
    <xdr:pic>
      <xdr:nvPicPr>
        <xdr:cNvPr id="2" name="Picture 1" descr="letrasca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114300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X29"/>
  <sheetViews>
    <sheetView zoomScale="110" zoomScaleNormal="110" workbookViewId="0">
      <selection activeCell="D32" sqref="D32"/>
    </sheetView>
  </sheetViews>
  <sheetFormatPr baseColWidth="10" defaultRowHeight="15" x14ac:dyDescent="0.25"/>
  <cols>
    <col min="1" max="1" width="8.7109375" customWidth="1"/>
    <col min="2" max="2" width="27" customWidth="1"/>
    <col min="3" max="3" width="8.85546875" customWidth="1"/>
    <col min="4" max="4" width="8.28515625" customWidth="1"/>
    <col min="5" max="5" width="8.85546875" customWidth="1"/>
    <col min="6" max="6" width="6.7109375" customWidth="1"/>
    <col min="7" max="7" width="6.7109375" hidden="1" customWidth="1"/>
    <col min="8" max="8" width="6.7109375" customWidth="1"/>
    <col min="9" max="9" width="6.7109375" hidden="1" customWidth="1"/>
    <col min="10" max="10" width="6.7109375" customWidth="1"/>
    <col min="11" max="11" width="6.7109375" hidden="1" customWidth="1"/>
    <col min="12" max="13" width="7.85546875" customWidth="1"/>
    <col min="14" max="15" width="6.7109375" hidden="1" customWidth="1"/>
    <col min="16" max="16" width="6.7109375" customWidth="1"/>
    <col min="17" max="17" width="6.7109375" hidden="1" customWidth="1"/>
    <col min="18" max="18" width="6.7109375" customWidth="1"/>
    <col min="19" max="19" width="6.7109375" hidden="1" customWidth="1"/>
    <col min="20" max="20" width="6.7109375" customWidth="1"/>
    <col min="21" max="21" width="6.7109375" hidden="1" customWidth="1"/>
    <col min="22" max="22" width="7.28515625" customWidth="1"/>
    <col min="23" max="23" width="6.7109375" customWidth="1"/>
    <col min="24" max="25" width="6.7109375" hidden="1" customWidth="1"/>
    <col min="26" max="26" width="6.7109375" customWidth="1"/>
    <col min="27" max="27" width="6.7109375" hidden="1" customWidth="1"/>
    <col min="28" max="28" width="6.7109375" customWidth="1"/>
    <col min="29" max="29" width="6.7109375" hidden="1" customWidth="1"/>
    <col min="30" max="30" width="6.7109375" customWidth="1"/>
    <col min="31" max="31" width="6.7109375" hidden="1" customWidth="1"/>
    <col min="32" max="33" width="6.7109375" customWidth="1"/>
    <col min="34" max="35" width="6.7109375" hidden="1" customWidth="1"/>
    <col min="36" max="36" width="6.7109375" customWidth="1"/>
    <col min="37" max="37" width="6.7109375" hidden="1" customWidth="1"/>
    <col min="38" max="38" width="6.7109375" customWidth="1"/>
    <col min="39" max="39" width="6.7109375" hidden="1" customWidth="1"/>
    <col min="40" max="40" width="6.7109375" customWidth="1"/>
    <col min="41" max="41" width="6.7109375" hidden="1" customWidth="1"/>
    <col min="42" max="43" width="6.7109375" customWidth="1"/>
    <col min="44" max="44" width="6.7109375" hidden="1" customWidth="1"/>
    <col min="45" max="45" width="7.7109375" hidden="1" customWidth="1"/>
    <col min="46" max="46" width="9.140625" customWidth="1"/>
    <col min="47" max="47" width="8.28515625" customWidth="1"/>
    <col min="48" max="48" width="9.85546875" hidden="1" customWidth="1"/>
    <col min="49" max="49" width="8.28515625" hidden="1" customWidth="1"/>
    <col min="50" max="50" width="8.42578125" customWidth="1"/>
  </cols>
  <sheetData>
    <row r="1" spans="1:50" s="1" customFormat="1" ht="12.75" x14ac:dyDescent="0.2">
      <c r="B1" s="2"/>
      <c r="C1" s="2"/>
      <c r="D1" s="2"/>
      <c r="E1" s="2"/>
    </row>
    <row r="2" spans="1:50" s="1" customFormat="1" ht="12.75" x14ac:dyDescent="0.2">
      <c r="B2" s="3"/>
      <c r="C2" s="3"/>
      <c r="D2" s="3"/>
      <c r="E2" s="3"/>
    </row>
    <row r="3" spans="1:50" s="1" customFormat="1" ht="12.75" x14ac:dyDescent="0.2">
      <c r="B3" s="3"/>
      <c r="C3" s="3"/>
      <c r="D3" s="3"/>
      <c r="E3" s="3"/>
    </row>
    <row r="4" spans="1:50" s="1" customFormat="1" ht="9.75" customHeight="1" x14ac:dyDescent="0.2">
      <c r="B4" s="4"/>
      <c r="C4" s="4"/>
      <c r="D4" s="4"/>
      <c r="E4" s="4"/>
    </row>
    <row r="5" spans="1:50" s="7" customFormat="1" ht="15" customHeight="1" x14ac:dyDescent="0.15">
      <c r="A5" s="5" t="s">
        <v>0</v>
      </c>
      <c r="B5" s="6" t="s">
        <v>1</v>
      </c>
      <c r="C5" s="6"/>
      <c r="D5" s="6"/>
      <c r="E5" s="6"/>
    </row>
    <row r="6" spans="1:50" s="7" customFormat="1" ht="8.25" x14ac:dyDescent="0.15">
      <c r="A6" s="5" t="s">
        <v>2</v>
      </c>
      <c r="B6" s="6" t="s">
        <v>3</v>
      </c>
      <c r="C6" s="6"/>
      <c r="D6" s="6"/>
      <c r="E6" s="6"/>
    </row>
    <row r="7" spans="1:50" s="7" customFormat="1" ht="8.25" x14ac:dyDescent="0.15">
      <c r="A7" s="5" t="s">
        <v>5</v>
      </c>
      <c r="B7" s="6" t="s">
        <v>6</v>
      </c>
      <c r="C7" s="6"/>
      <c r="D7" s="6"/>
      <c r="E7" s="6"/>
    </row>
    <row r="8" spans="1:50" s="7" customFormat="1" ht="8.25" x14ac:dyDescent="0.15">
      <c r="A8" s="5" t="s">
        <v>9</v>
      </c>
      <c r="B8" s="5">
        <v>2020</v>
      </c>
      <c r="C8" s="5"/>
      <c r="D8" s="5"/>
      <c r="E8" s="5"/>
    </row>
    <row r="9" spans="1:50" s="1" customFormat="1" ht="12.75" x14ac:dyDescent="0.2">
      <c r="A9" s="9"/>
      <c r="B9" s="10"/>
      <c r="C9" s="10"/>
      <c r="D9" s="10"/>
      <c r="E9" s="10"/>
    </row>
    <row r="10" spans="1:50" s="1" customFormat="1" ht="24.75" customHeight="1" x14ac:dyDescent="0.2">
      <c r="A10" s="175" t="s">
        <v>213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</row>
    <row r="11" spans="1:50" s="1" customFormat="1" ht="24.75" customHeight="1" x14ac:dyDescent="0.2">
      <c r="A11" s="202" t="s">
        <v>169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50" s="1" customFormat="1" ht="15.75" customHeight="1" x14ac:dyDescent="0.2">
      <c r="A12" s="203" t="s">
        <v>138</v>
      </c>
      <c r="B12" s="203" t="s">
        <v>10</v>
      </c>
      <c r="C12" s="199" t="s">
        <v>163</v>
      </c>
      <c r="D12" s="199" t="s">
        <v>191</v>
      </c>
      <c r="E12" s="199" t="s">
        <v>192</v>
      </c>
      <c r="F12" s="184" t="s">
        <v>11</v>
      </c>
      <c r="G12" s="185"/>
      <c r="H12" s="185"/>
      <c r="I12" s="185"/>
      <c r="J12" s="185"/>
      <c r="K12" s="185"/>
      <c r="L12" s="185"/>
      <c r="M12" s="185"/>
      <c r="N12" s="185"/>
      <c r="O12" s="186"/>
      <c r="P12" s="187" t="s">
        <v>12</v>
      </c>
      <c r="Q12" s="188"/>
      <c r="R12" s="188"/>
      <c r="S12" s="188"/>
      <c r="T12" s="188"/>
      <c r="U12" s="188"/>
      <c r="V12" s="188"/>
      <c r="W12" s="188"/>
      <c r="X12" s="188"/>
      <c r="Y12" s="189"/>
      <c r="Z12" s="184" t="s">
        <v>13</v>
      </c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">
        <v>14</v>
      </c>
      <c r="AK12" s="188"/>
      <c r="AL12" s="188"/>
      <c r="AM12" s="188"/>
      <c r="AN12" s="188"/>
      <c r="AO12" s="188"/>
      <c r="AP12" s="188"/>
      <c r="AQ12" s="188"/>
      <c r="AR12" s="188"/>
      <c r="AS12" s="189"/>
      <c r="AT12" s="190" t="s">
        <v>176</v>
      </c>
      <c r="AU12" s="190" t="s">
        <v>152</v>
      </c>
      <c r="AV12" s="193" t="s">
        <v>177</v>
      </c>
      <c r="AW12" s="193" t="s">
        <v>178</v>
      </c>
      <c r="AX12" s="196" t="s">
        <v>153</v>
      </c>
    </row>
    <row r="13" spans="1:50" s="1" customFormat="1" ht="24.75" customHeight="1" x14ac:dyDescent="0.2">
      <c r="A13" s="204"/>
      <c r="B13" s="204"/>
      <c r="C13" s="200"/>
      <c r="D13" s="200"/>
      <c r="E13" s="200"/>
      <c r="F13" s="22" t="s">
        <v>172</v>
      </c>
      <c r="G13" s="22" t="s">
        <v>173</v>
      </c>
      <c r="H13" s="22" t="s">
        <v>172</v>
      </c>
      <c r="I13" s="22" t="s">
        <v>173</v>
      </c>
      <c r="J13" s="22" t="s">
        <v>172</v>
      </c>
      <c r="K13" s="22" t="s">
        <v>173</v>
      </c>
      <c r="L13" s="176" t="s">
        <v>174</v>
      </c>
      <c r="M13" s="180" t="s">
        <v>151</v>
      </c>
      <c r="N13" s="178" t="s">
        <v>184</v>
      </c>
      <c r="O13" s="182" t="s">
        <v>175</v>
      </c>
      <c r="P13" s="22" t="s">
        <v>172</v>
      </c>
      <c r="Q13" s="22" t="s">
        <v>173</v>
      </c>
      <c r="R13" s="22" t="s">
        <v>172</v>
      </c>
      <c r="S13" s="22" t="s">
        <v>173</v>
      </c>
      <c r="T13" s="22" t="s">
        <v>172</v>
      </c>
      <c r="U13" s="22" t="s">
        <v>173</v>
      </c>
      <c r="V13" s="176" t="s">
        <v>179</v>
      </c>
      <c r="W13" s="180" t="s">
        <v>180</v>
      </c>
      <c r="X13" s="178" t="s">
        <v>185</v>
      </c>
      <c r="Y13" s="182" t="s">
        <v>181</v>
      </c>
      <c r="Z13" s="22" t="s">
        <v>172</v>
      </c>
      <c r="AA13" s="22" t="s">
        <v>173</v>
      </c>
      <c r="AB13" s="22" t="s">
        <v>172</v>
      </c>
      <c r="AC13" s="22" t="s">
        <v>173</v>
      </c>
      <c r="AD13" s="22" t="s">
        <v>172</v>
      </c>
      <c r="AE13" s="22" t="s">
        <v>173</v>
      </c>
      <c r="AF13" s="176" t="s">
        <v>187</v>
      </c>
      <c r="AG13" s="180" t="s">
        <v>165</v>
      </c>
      <c r="AH13" s="178" t="s">
        <v>188</v>
      </c>
      <c r="AI13" s="182" t="s">
        <v>182</v>
      </c>
      <c r="AJ13" s="22" t="s">
        <v>172</v>
      </c>
      <c r="AK13" s="22" t="s">
        <v>173</v>
      </c>
      <c r="AL13" s="22" t="s">
        <v>172</v>
      </c>
      <c r="AM13" s="22" t="s">
        <v>173</v>
      </c>
      <c r="AN13" s="22" t="s">
        <v>172</v>
      </c>
      <c r="AO13" s="22" t="s">
        <v>173</v>
      </c>
      <c r="AP13" s="176" t="s">
        <v>189</v>
      </c>
      <c r="AQ13" s="180" t="s">
        <v>166</v>
      </c>
      <c r="AR13" s="178" t="s">
        <v>190</v>
      </c>
      <c r="AS13" s="182" t="s">
        <v>183</v>
      </c>
      <c r="AT13" s="191"/>
      <c r="AU13" s="191"/>
      <c r="AV13" s="194"/>
      <c r="AW13" s="194"/>
      <c r="AX13" s="197"/>
    </row>
    <row r="14" spans="1:50" s="1" customFormat="1" ht="24" customHeight="1" x14ac:dyDescent="0.2">
      <c r="A14" s="205"/>
      <c r="B14" s="205"/>
      <c r="C14" s="201"/>
      <c r="D14" s="201"/>
      <c r="E14" s="201"/>
      <c r="F14" s="22" t="s">
        <v>15</v>
      </c>
      <c r="G14" s="22" t="s">
        <v>15</v>
      </c>
      <c r="H14" s="22" t="s">
        <v>16</v>
      </c>
      <c r="I14" s="22" t="s">
        <v>16</v>
      </c>
      <c r="J14" s="22" t="s">
        <v>17</v>
      </c>
      <c r="K14" s="22" t="s">
        <v>17</v>
      </c>
      <c r="L14" s="177"/>
      <c r="M14" s="181"/>
      <c r="N14" s="179"/>
      <c r="O14" s="183"/>
      <c r="P14" s="22" t="s">
        <v>18</v>
      </c>
      <c r="Q14" s="22" t="s">
        <v>18</v>
      </c>
      <c r="R14" s="22" t="s">
        <v>19</v>
      </c>
      <c r="S14" s="22" t="s">
        <v>19</v>
      </c>
      <c r="T14" s="22" t="s">
        <v>20</v>
      </c>
      <c r="U14" s="22" t="s">
        <v>20</v>
      </c>
      <c r="V14" s="177"/>
      <c r="W14" s="181"/>
      <c r="X14" s="179"/>
      <c r="Y14" s="183"/>
      <c r="Z14" s="22" t="s">
        <v>21</v>
      </c>
      <c r="AA14" s="22" t="s">
        <v>21</v>
      </c>
      <c r="AB14" s="22" t="s">
        <v>22</v>
      </c>
      <c r="AC14" s="22" t="s">
        <v>22</v>
      </c>
      <c r="AD14" s="22" t="s">
        <v>23</v>
      </c>
      <c r="AE14" s="22" t="s">
        <v>23</v>
      </c>
      <c r="AF14" s="177"/>
      <c r="AG14" s="181"/>
      <c r="AH14" s="179"/>
      <c r="AI14" s="183"/>
      <c r="AJ14" s="22" t="s">
        <v>24</v>
      </c>
      <c r="AK14" s="22" t="s">
        <v>24</v>
      </c>
      <c r="AL14" s="22" t="s">
        <v>25</v>
      </c>
      <c r="AM14" s="22" t="s">
        <v>25</v>
      </c>
      <c r="AN14" s="22" t="s">
        <v>26</v>
      </c>
      <c r="AO14" s="22" t="s">
        <v>26</v>
      </c>
      <c r="AP14" s="177"/>
      <c r="AQ14" s="181"/>
      <c r="AR14" s="179"/>
      <c r="AS14" s="183"/>
      <c r="AT14" s="192"/>
      <c r="AU14" s="192"/>
      <c r="AV14" s="195"/>
      <c r="AW14" s="195"/>
      <c r="AX14" s="198"/>
    </row>
    <row r="15" spans="1:50" s="11" customFormat="1" x14ac:dyDescent="0.25">
      <c r="A15" s="23">
        <v>12000</v>
      </c>
      <c r="B15" s="24" t="s">
        <v>127</v>
      </c>
      <c r="C15" s="25">
        <f t="shared" ref="C15:D15" si="0">SUM(C16:C17)</f>
        <v>0</v>
      </c>
      <c r="D15" s="25">
        <f t="shared" si="0"/>
        <v>0</v>
      </c>
      <c r="E15" s="25">
        <f>SUM(E16:E17)</f>
        <v>0</v>
      </c>
      <c r="F15" s="25">
        <f>SUM(F16:F17)</f>
        <v>0</v>
      </c>
      <c r="G15" s="25">
        <f>SUM(G16:G17)</f>
        <v>0</v>
      </c>
      <c r="H15" s="25">
        <f t="shared" ref="H15:AX15" si="1">SUM(H16:H17)</f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6">
        <f>(IFERROR(L15/$E15,0))</f>
        <v>0</v>
      </c>
      <c r="N15" s="25">
        <f t="shared" si="1"/>
        <v>0</v>
      </c>
      <c r="O15" s="26">
        <f t="shared" ref="O15:O28" si="2">(IFERROR(N15/L15,0))</f>
        <v>0</v>
      </c>
      <c r="P15" s="25">
        <f t="shared" si="1"/>
        <v>0</v>
      </c>
      <c r="Q15" s="25">
        <f t="shared" ref="Q15" si="3">SUM(Q16:Q17)</f>
        <v>0</v>
      </c>
      <c r="R15" s="25">
        <f t="shared" si="1"/>
        <v>0</v>
      </c>
      <c r="S15" s="25">
        <f t="shared" ref="S15" si="4">SUM(S16:S17)</f>
        <v>0</v>
      </c>
      <c r="T15" s="25">
        <f t="shared" si="1"/>
        <v>0</v>
      </c>
      <c r="U15" s="25">
        <f t="shared" ref="U15" si="5">SUM(U16:U17)</f>
        <v>0</v>
      </c>
      <c r="V15" s="25">
        <f t="shared" ref="V15:X15" si="6">SUM(V16:V17)</f>
        <v>0</v>
      </c>
      <c r="W15" s="26">
        <f>(IFERROR(V15/$E15,0))</f>
        <v>0</v>
      </c>
      <c r="X15" s="25">
        <f t="shared" si="6"/>
        <v>0</v>
      </c>
      <c r="Y15" s="26">
        <f t="shared" ref="Y15:Y28" si="7">(IFERROR(X15/V15,0))</f>
        <v>0</v>
      </c>
      <c r="Z15" s="25">
        <f t="shared" si="1"/>
        <v>0</v>
      </c>
      <c r="AA15" s="25"/>
      <c r="AB15" s="25">
        <f t="shared" si="1"/>
        <v>0</v>
      </c>
      <c r="AC15" s="25"/>
      <c r="AD15" s="25">
        <f t="shared" si="1"/>
        <v>0</v>
      </c>
      <c r="AE15" s="25"/>
      <c r="AF15" s="25">
        <f t="shared" ref="AF15" si="8">SUM(AF16:AF17)</f>
        <v>0</v>
      </c>
      <c r="AG15" s="26">
        <f>(IFERROR(AF15/$E15,0))</f>
        <v>0</v>
      </c>
      <c r="AH15" s="25">
        <f t="shared" ref="AH15" si="9">SUM(AH16:AH17)</f>
        <v>0</v>
      </c>
      <c r="AI15" s="26">
        <f t="shared" ref="AI15:AI28" si="10">(IFERROR(AH15/AF15,0))</f>
        <v>0</v>
      </c>
      <c r="AJ15" s="25">
        <f t="shared" si="1"/>
        <v>0</v>
      </c>
      <c r="AK15" s="25"/>
      <c r="AL15" s="25">
        <f t="shared" si="1"/>
        <v>0</v>
      </c>
      <c r="AM15" s="25"/>
      <c r="AN15" s="25">
        <f t="shared" si="1"/>
        <v>0</v>
      </c>
      <c r="AO15" s="25"/>
      <c r="AP15" s="25">
        <f t="shared" ref="AP15" si="11">SUM(AP16:AP17)</f>
        <v>0</v>
      </c>
      <c r="AQ15" s="26">
        <f t="shared" ref="AQ15:AQ28" si="12">(IFERROR(AP15/$E15,0))</f>
        <v>0</v>
      </c>
      <c r="AR15" s="25">
        <f t="shared" ref="AR15" si="13">SUM(AR16:AR17)</f>
        <v>0</v>
      </c>
      <c r="AS15" s="26">
        <f t="shared" ref="AS15:AS28" si="14">(IFERROR(AR15/AP15,0))</f>
        <v>0</v>
      </c>
      <c r="AT15" s="27">
        <f t="shared" si="1"/>
        <v>0</v>
      </c>
      <c r="AU15" s="28">
        <f t="shared" ref="AU15:AU28" si="15">(IFERROR(AT15/$E15,0))</f>
        <v>0</v>
      </c>
      <c r="AV15" s="27">
        <f t="shared" ref="AV15" si="16">SUM(AV16:AV17)</f>
        <v>0</v>
      </c>
      <c r="AW15" s="28">
        <f t="shared" ref="AW15:AW28" si="17">(IFERROR(AV15/AT15,0))</f>
        <v>0</v>
      </c>
      <c r="AX15" s="25">
        <f t="shared" si="1"/>
        <v>0</v>
      </c>
    </row>
    <row r="16" spans="1:50" s="11" customFormat="1" x14ac:dyDescent="0.25">
      <c r="A16" s="29">
        <v>12200</v>
      </c>
      <c r="B16" s="30" t="s">
        <v>128</v>
      </c>
      <c r="C16" s="31">
        <v>0</v>
      </c>
      <c r="D16" s="31">
        <v>0</v>
      </c>
      <c r="E16" s="31">
        <f>SUM(C16:D16)</f>
        <v>0</v>
      </c>
      <c r="F16" s="32"/>
      <c r="G16" s="32"/>
      <c r="H16" s="32"/>
      <c r="I16" s="32"/>
      <c r="J16" s="32"/>
      <c r="K16" s="32"/>
      <c r="L16" s="33">
        <f>F16+H16+J16</f>
        <v>0</v>
      </c>
      <c r="M16" s="34">
        <f>(IFERROR(L16/$E16,0))</f>
        <v>0</v>
      </c>
      <c r="N16" s="33">
        <f>G16+I16+K16</f>
        <v>0</v>
      </c>
      <c r="O16" s="34">
        <f t="shared" si="2"/>
        <v>0</v>
      </c>
      <c r="P16" s="32"/>
      <c r="Q16" s="32"/>
      <c r="R16" s="32"/>
      <c r="S16" s="32"/>
      <c r="T16" s="32"/>
      <c r="U16" s="32"/>
      <c r="V16" s="33">
        <f>P16+R16+T16</f>
        <v>0</v>
      </c>
      <c r="W16" s="34">
        <f>(IFERROR(V16/$E16,0))</f>
        <v>0</v>
      </c>
      <c r="X16" s="33">
        <f>Q16+S16+U16</f>
        <v>0</v>
      </c>
      <c r="Y16" s="34">
        <f t="shared" si="7"/>
        <v>0</v>
      </c>
      <c r="Z16" s="35"/>
      <c r="AA16" s="35"/>
      <c r="AB16" s="35"/>
      <c r="AC16" s="35"/>
      <c r="AD16" s="35"/>
      <c r="AE16" s="35"/>
      <c r="AF16" s="33">
        <f>Z16+AB16+AD16</f>
        <v>0</v>
      </c>
      <c r="AG16" s="34">
        <f>(IFERROR(AF16/$E16,0))</f>
        <v>0</v>
      </c>
      <c r="AH16" s="33">
        <f>AA16+AC16+AE16</f>
        <v>0</v>
      </c>
      <c r="AI16" s="34">
        <f t="shared" si="10"/>
        <v>0</v>
      </c>
      <c r="AJ16" s="35"/>
      <c r="AK16" s="35"/>
      <c r="AL16" s="35"/>
      <c r="AM16" s="35"/>
      <c r="AN16" s="35"/>
      <c r="AO16" s="35"/>
      <c r="AP16" s="33">
        <f>AJ16+AL16+AN16</f>
        <v>0</v>
      </c>
      <c r="AQ16" s="34">
        <f t="shared" si="12"/>
        <v>0</v>
      </c>
      <c r="AR16" s="33">
        <f>AK16+AM16+AO16</f>
        <v>0</v>
      </c>
      <c r="AS16" s="34">
        <f t="shared" si="14"/>
        <v>0</v>
      </c>
      <c r="AT16" s="33">
        <f>L16+V16+AF16+AP16</f>
        <v>0</v>
      </c>
      <c r="AU16" s="34">
        <f t="shared" si="15"/>
        <v>0</v>
      </c>
      <c r="AV16" s="33">
        <f>N16+X16+AH16+AR16</f>
        <v>0</v>
      </c>
      <c r="AW16" s="34">
        <f t="shared" si="17"/>
        <v>0</v>
      </c>
      <c r="AX16" s="36">
        <f>E16-AT16</f>
        <v>0</v>
      </c>
    </row>
    <row r="17" spans="1:50" s="11" customFormat="1" hidden="1" x14ac:dyDescent="0.25">
      <c r="A17" s="37">
        <v>12300</v>
      </c>
      <c r="B17" s="30" t="s">
        <v>129</v>
      </c>
      <c r="C17" s="31">
        <v>0</v>
      </c>
      <c r="D17" s="31">
        <v>0</v>
      </c>
      <c r="E17" s="31">
        <f>SUM(C17:D17)</f>
        <v>0</v>
      </c>
      <c r="F17" s="32"/>
      <c r="G17" s="32"/>
      <c r="H17" s="32"/>
      <c r="I17" s="32"/>
      <c r="J17" s="32"/>
      <c r="K17" s="32"/>
      <c r="L17" s="33">
        <f>F17+H17+J17</f>
        <v>0</v>
      </c>
      <c r="M17" s="34">
        <f>(IFERROR(L17/$E17,0))</f>
        <v>0</v>
      </c>
      <c r="N17" s="33">
        <f>G17+I17+K17</f>
        <v>0</v>
      </c>
      <c r="O17" s="34">
        <f t="shared" si="2"/>
        <v>0</v>
      </c>
      <c r="P17" s="32"/>
      <c r="Q17" s="32"/>
      <c r="R17" s="32"/>
      <c r="S17" s="32"/>
      <c r="T17" s="32"/>
      <c r="U17" s="32"/>
      <c r="V17" s="33">
        <f t="shared" ref="V17" si="18">SUM(P17:T17)</f>
        <v>0</v>
      </c>
      <c r="W17" s="34">
        <f>(IFERROR(V17/$E17,0))</f>
        <v>0</v>
      </c>
      <c r="X17" s="33">
        <f>Q17+S17+U17</f>
        <v>0</v>
      </c>
      <c r="Y17" s="34">
        <f t="shared" si="7"/>
        <v>0</v>
      </c>
      <c r="Z17" s="32"/>
      <c r="AA17" s="32"/>
      <c r="AB17" s="32"/>
      <c r="AC17" s="32"/>
      <c r="AD17" s="32"/>
      <c r="AE17" s="32"/>
      <c r="AF17" s="33">
        <f t="shared" ref="AF17" si="19">SUM(Z17:AD17)</f>
        <v>0</v>
      </c>
      <c r="AG17" s="34">
        <f>(IFERROR(AF17/$E17,0))</f>
        <v>0</v>
      </c>
      <c r="AH17" s="33">
        <f>AA17+AC17+AE17</f>
        <v>0</v>
      </c>
      <c r="AI17" s="34">
        <f t="shared" si="10"/>
        <v>0</v>
      </c>
      <c r="AJ17" s="32"/>
      <c r="AK17" s="32"/>
      <c r="AL17" s="32"/>
      <c r="AM17" s="32"/>
      <c r="AN17" s="32"/>
      <c r="AO17" s="32"/>
      <c r="AP17" s="33">
        <f t="shared" ref="AP17" si="20">SUM(AJ17:AN17)</f>
        <v>0</v>
      </c>
      <c r="AQ17" s="34">
        <f t="shared" si="12"/>
        <v>0</v>
      </c>
      <c r="AR17" s="33">
        <f>AK17+AM17+AO17</f>
        <v>0</v>
      </c>
      <c r="AS17" s="34">
        <f t="shared" si="14"/>
        <v>0</v>
      </c>
      <c r="AT17" s="33">
        <f>L17+V17+AF17+AP17</f>
        <v>0</v>
      </c>
      <c r="AU17" s="34">
        <f t="shared" si="15"/>
        <v>0</v>
      </c>
      <c r="AV17" s="33">
        <f>N17+X17+AH17+AR17</f>
        <v>0</v>
      </c>
      <c r="AW17" s="34">
        <f t="shared" si="17"/>
        <v>0</v>
      </c>
      <c r="AX17" s="36">
        <f>E17-AT17</f>
        <v>0</v>
      </c>
    </row>
    <row r="18" spans="1:50" s="20" customFormat="1" x14ac:dyDescent="0.25">
      <c r="A18" s="38">
        <v>15000</v>
      </c>
      <c r="B18" s="39" t="s">
        <v>130</v>
      </c>
      <c r="C18" s="40">
        <f t="shared" ref="C18:D18" si="21">SUM(C19:C21)</f>
        <v>0</v>
      </c>
      <c r="D18" s="40">
        <f t="shared" si="21"/>
        <v>0</v>
      </c>
      <c r="E18" s="40">
        <f>SUM(E19:E21)</f>
        <v>0</v>
      </c>
      <c r="F18" s="40">
        <f>SUM(F19:F21)</f>
        <v>0</v>
      </c>
      <c r="G18" s="40">
        <f>SUM(G19:G21)</f>
        <v>0</v>
      </c>
      <c r="H18" s="40">
        <f t="shared" ref="H18:AT18" si="22">SUM(H19:H21)</f>
        <v>0</v>
      </c>
      <c r="I18" s="40">
        <f t="shared" si="22"/>
        <v>0</v>
      </c>
      <c r="J18" s="40">
        <f t="shared" si="22"/>
        <v>0</v>
      </c>
      <c r="K18" s="40">
        <f t="shared" si="22"/>
        <v>0</v>
      </c>
      <c r="L18" s="40">
        <f t="shared" si="22"/>
        <v>0</v>
      </c>
      <c r="M18" s="26">
        <f>(IFERROR(L18/$E18,0))</f>
        <v>0</v>
      </c>
      <c r="N18" s="40">
        <f t="shared" si="22"/>
        <v>0</v>
      </c>
      <c r="O18" s="26">
        <f t="shared" si="2"/>
        <v>0</v>
      </c>
      <c r="P18" s="40">
        <f t="shared" si="22"/>
        <v>0</v>
      </c>
      <c r="Q18" s="40">
        <f t="shared" ref="Q18" si="23">SUM(Q19:Q21)</f>
        <v>0</v>
      </c>
      <c r="R18" s="40">
        <f t="shared" si="22"/>
        <v>0</v>
      </c>
      <c r="S18" s="40">
        <f t="shared" ref="S18" si="24">SUM(S19:S21)</f>
        <v>0</v>
      </c>
      <c r="T18" s="40">
        <f t="shared" si="22"/>
        <v>0</v>
      </c>
      <c r="U18" s="40">
        <f t="shared" ref="U18" si="25">SUM(U19:U21)</f>
        <v>0</v>
      </c>
      <c r="V18" s="40">
        <f t="shared" ref="V18:X18" si="26">SUM(V19:V21)</f>
        <v>0</v>
      </c>
      <c r="W18" s="26">
        <f>(IFERROR(V18/$E18,0))</f>
        <v>0</v>
      </c>
      <c r="X18" s="40">
        <f t="shared" si="26"/>
        <v>0</v>
      </c>
      <c r="Y18" s="26">
        <f t="shared" si="7"/>
        <v>0</v>
      </c>
      <c r="Z18" s="40">
        <f t="shared" si="22"/>
        <v>0</v>
      </c>
      <c r="AA18" s="40"/>
      <c r="AB18" s="40">
        <f t="shared" si="22"/>
        <v>0</v>
      </c>
      <c r="AC18" s="40"/>
      <c r="AD18" s="40">
        <f t="shared" si="22"/>
        <v>0</v>
      </c>
      <c r="AE18" s="40"/>
      <c r="AF18" s="40">
        <f t="shared" ref="AF18" si="27">SUM(AF19:AF21)</f>
        <v>0</v>
      </c>
      <c r="AG18" s="26">
        <f>(IFERROR(AF18/$E18,0))</f>
        <v>0</v>
      </c>
      <c r="AH18" s="40">
        <f t="shared" ref="AH18" si="28">SUM(AH19:AH21)</f>
        <v>0</v>
      </c>
      <c r="AI18" s="26">
        <f t="shared" si="10"/>
        <v>0</v>
      </c>
      <c r="AJ18" s="40">
        <f t="shared" si="22"/>
        <v>0</v>
      </c>
      <c r="AK18" s="40"/>
      <c r="AL18" s="40">
        <f t="shared" si="22"/>
        <v>0</v>
      </c>
      <c r="AM18" s="40"/>
      <c r="AN18" s="40">
        <f t="shared" si="22"/>
        <v>0</v>
      </c>
      <c r="AO18" s="40"/>
      <c r="AP18" s="40">
        <f t="shared" ref="AP18" si="29">SUM(AP19:AP21)</f>
        <v>0</v>
      </c>
      <c r="AQ18" s="26">
        <f t="shared" si="12"/>
        <v>0</v>
      </c>
      <c r="AR18" s="40">
        <f t="shared" ref="AR18" si="30">SUM(AR19:AR21)</f>
        <v>0</v>
      </c>
      <c r="AS18" s="26">
        <f t="shared" si="14"/>
        <v>0</v>
      </c>
      <c r="AT18" s="40">
        <f t="shared" si="22"/>
        <v>0</v>
      </c>
      <c r="AU18" s="26">
        <f t="shared" si="15"/>
        <v>0</v>
      </c>
      <c r="AV18" s="40">
        <f t="shared" ref="AV18" si="31">SUM(AV19:AV21)</f>
        <v>0</v>
      </c>
      <c r="AW18" s="26">
        <f t="shared" si="17"/>
        <v>0</v>
      </c>
      <c r="AX18" s="40">
        <f t="shared" ref="AX18" si="32">SUM(AX19:AX21)</f>
        <v>0</v>
      </c>
    </row>
    <row r="19" spans="1:50" s="11" customFormat="1" x14ac:dyDescent="0.25">
      <c r="A19" s="37">
        <v>15910</v>
      </c>
      <c r="B19" s="30" t="s">
        <v>131</v>
      </c>
      <c r="C19" s="31">
        <v>0</v>
      </c>
      <c r="D19" s="31">
        <v>0</v>
      </c>
      <c r="E19" s="31">
        <f>SUM(C19:D19)</f>
        <v>0</v>
      </c>
      <c r="F19" s="32"/>
      <c r="G19" s="32"/>
      <c r="H19" s="32"/>
      <c r="I19" s="32"/>
      <c r="J19" s="32"/>
      <c r="K19" s="32"/>
      <c r="L19" s="33">
        <f t="shared" ref="L19:L21" si="33">F19+H19+J19</f>
        <v>0</v>
      </c>
      <c r="M19" s="34">
        <f t="shared" ref="M19:M21" si="34">(IFERROR(L19/$E19,0))</f>
        <v>0</v>
      </c>
      <c r="N19" s="33">
        <f>G19+I19+K19</f>
        <v>0</v>
      </c>
      <c r="O19" s="34">
        <f t="shared" si="2"/>
        <v>0</v>
      </c>
      <c r="P19" s="32"/>
      <c r="Q19" s="32"/>
      <c r="R19" s="32"/>
      <c r="S19" s="32"/>
      <c r="T19" s="32"/>
      <c r="U19" s="32"/>
      <c r="V19" s="33">
        <f t="shared" ref="V19:V21" si="35">SUM(P19:T19)</f>
        <v>0</v>
      </c>
      <c r="W19" s="34">
        <f t="shared" ref="W19:W21" si="36">(IFERROR(V19/$E19,0))</f>
        <v>0</v>
      </c>
      <c r="X19" s="33">
        <f>Q19+S19+U19</f>
        <v>0</v>
      </c>
      <c r="Y19" s="34">
        <f t="shared" si="7"/>
        <v>0</v>
      </c>
      <c r="Z19" s="32"/>
      <c r="AA19" s="32"/>
      <c r="AB19" s="32"/>
      <c r="AC19" s="32"/>
      <c r="AD19" s="32"/>
      <c r="AE19" s="32"/>
      <c r="AF19" s="33">
        <f t="shared" ref="AF19:AF21" si="37">SUM(Z19:AD19)</f>
        <v>0</v>
      </c>
      <c r="AG19" s="34">
        <f t="shared" ref="AG19:AG21" si="38">(IFERROR(AF19/$E19,0))</f>
        <v>0</v>
      </c>
      <c r="AH19" s="33">
        <f>AA19+AC19+AE19</f>
        <v>0</v>
      </c>
      <c r="AI19" s="34">
        <f t="shared" si="10"/>
        <v>0</v>
      </c>
      <c r="AJ19" s="32"/>
      <c r="AK19" s="32"/>
      <c r="AL19" s="32"/>
      <c r="AM19" s="32"/>
      <c r="AN19" s="32"/>
      <c r="AO19" s="32"/>
      <c r="AP19" s="33">
        <f t="shared" ref="AP19:AP21" si="39">SUM(AJ19:AN19)</f>
        <v>0</v>
      </c>
      <c r="AQ19" s="34">
        <f t="shared" si="12"/>
        <v>0</v>
      </c>
      <c r="AR19" s="33">
        <f>AK19+AM19+AO19</f>
        <v>0</v>
      </c>
      <c r="AS19" s="34">
        <f t="shared" si="14"/>
        <v>0</v>
      </c>
      <c r="AT19" s="33">
        <f>L19+V19+AF19+AP19</f>
        <v>0</v>
      </c>
      <c r="AU19" s="34">
        <f t="shared" si="15"/>
        <v>0</v>
      </c>
      <c r="AV19" s="33">
        <f t="shared" ref="AV19:AV21" si="40">N19+X19+AH19+AR19</f>
        <v>0</v>
      </c>
      <c r="AW19" s="34">
        <f t="shared" si="17"/>
        <v>0</v>
      </c>
      <c r="AX19" s="36">
        <f>E19-AT19</f>
        <v>0</v>
      </c>
    </row>
    <row r="20" spans="1:50" s="11" customFormat="1" x14ac:dyDescent="0.25">
      <c r="A20" s="37">
        <v>15920</v>
      </c>
      <c r="B20" s="30" t="s">
        <v>132</v>
      </c>
      <c r="C20" s="31">
        <v>0</v>
      </c>
      <c r="D20" s="31">
        <v>0</v>
      </c>
      <c r="E20" s="31">
        <f>SUM(C20:D20)</f>
        <v>0</v>
      </c>
      <c r="F20" s="32"/>
      <c r="G20" s="32"/>
      <c r="H20" s="32"/>
      <c r="I20" s="32"/>
      <c r="J20" s="32"/>
      <c r="K20" s="32"/>
      <c r="L20" s="33">
        <f t="shared" si="33"/>
        <v>0</v>
      </c>
      <c r="M20" s="34">
        <f t="shared" si="34"/>
        <v>0</v>
      </c>
      <c r="N20" s="33">
        <f>G20+I20+K20</f>
        <v>0</v>
      </c>
      <c r="O20" s="34">
        <f t="shared" si="2"/>
        <v>0</v>
      </c>
      <c r="P20" s="32"/>
      <c r="Q20" s="32"/>
      <c r="R20" s="32"/>
      <c r="S20" s="32"/>
      <c r="T20" s="32"/>
      <c r="U20" s="32"/>
      <c r="V20" s="33">
        <f t="shared" si="35"/>
        <v>0</v>
      </c>
      <c r="W20" s="34">
        <f t="shared" si="36"/>
        <v>0</v>
      </c>
      <c r="X20" s="33">
        <f t="shared" ref="X20:X21" si="41">Q20+S20+U20</f>
        <v>0</v>
      </c>
      <c r="Y20" s="34">
        <f t="shared" si="7"/>
        <v>0</v>
      </c>
      <c r="Z20" s="32"/>
      <c r="AA20" s="32"/>
      <c r="AB20" s="32"/>
      <c r="AC20" s="32"/>
      <c r="AD20" s="32"/>
      <c r="AE20" s="32"/>
      <c r="AF20" s="33">
        <f t="shared" si="37"/>
        <v>0</v>
      </c>
      <c r="AG20" s="34">
        <f t="shared" si="38"/>
        <v>0</v>
      </c>
      <c r="AH20" s="33">
        <f t="shared" ref="AH20:AH21" si="42">AA20+AC20+AE20</f>
        <v>0</v>
      </c>
      <c r="AI20" s="34">
        <f t="shared" si="10"/>
        <v>0</v>
      </c>
      <c r="AJ20" s="32"/>
      <c r="AK20" s="32"/>
      <c r="AL20" s="32"/>
      <c r="AM20" s="32"/>
      <c r="AN20" s="32"/>
      <c r="AO20" s="32"/>
      <c r="AP20" s="33">
        <f t="shared" si="39"/>
        <v>0</v>
      </c>
      <c r="AQ20" s="34">
        <f t="shared" si="12"/>
        <v>0</v>
      </c>
      <c r="AR20" s="33">
        <f t="shared" ref="AR20:AR21" si="43">AK20+AM20+AO20</f>
        <v>0</v>
      </c>
      <c r="AS20" s="34">
        <f t="shared" si="14"/>
        <v>0</v>
      </c>
      <c r="AT20" s="33">
        <f>L20+V20+AF20+AP20</f>
        <v>0</v>
      </c>
      <c r="AU20" s="34">
        <f t="shared" si="15"/>
        <v>0</v>
      </c>
      <c r="AV20" s="33">
        <f t="shared" si="40"/>
        <v>0</v>
      </c>
      <c r="AW20" s="34">
        <f t="shared" si="17"/>
        <v>0</v>
      </c>
      <c r="AX20" s="36">
        <f>E20-AT20</f>
        <v>0</v>
      </c>
    </row>
    <row r="21" spans="1:50" s="11" customFormat="1" x14ac:dyDescent="0.25">
      <c r="A21" s="37">
        <v>15990</v>
      </c>
      <c r="B21" s="30" t="s">
        <v>133</v>
      </c>
      <c r="C21" s="31">
        <v>0</v>
      </c>
      <c r="D21" s="31">
        <v>0</v>
      </c>
      <c r="E21" s="31">
        <f>SUM(C21:D21)</f>
        <v>0</v>
      </c>
      <c r="F21" s="32"/>
      <c r="G21" s="32"/>
      <c r="H21" s="32"/>
      <c r="I21" s="32"/>
      <c r="J21" s="32"/>
      <c r="K21" s="32"/>
      <c r="L21" s="33">
        <f t="shared" si="33"/>
        <v>0</v>
      </c>
      <c r="M21" s="34">
        <f t="shared" si="34"/>
        <v>0</v>
      </c>
      <c r="N21" s="33">
        <f>G21+I21+K21</f>
        <v>0</v>
      </c>
      <c r="O21" s="34">
        <f t="shared" si="2"/>
        <v>0</v>
      </c>
      <c r="P21" s="32"/>
      <c r="Q21" s="32"/>
      <c r="R21" s="32"/>
      <c r="S21" s="32"/>
      <c r="T21" s="32"/>
      <c r="U21" s="32"/>
      <c r="V21" s="33">
        <f t="shared" si="35"/>
        <v>0</v>
      </c>
      <c r="W21" s="34">
        <f t="shared" si="36"/>
        <v>0</v>
      </c>
      <c r="X21" s="33">
        <f t="shared" si="41"/>
        <v>0</v>
      </c>
      <c r="Y21" s="34">
        <f t="shared" si="7"/>
        <v>0</v>
      </c>
      <c r="Z21" s="32"/>
      <c r="AA21" s="32"/>
      <c r="AB21" s="32"/>
      <c r="AC21" s="32"/>
      <c r="AD21" s="32"/>
      <c r="AE21" s="32"/>
      <c r="AF21" s="33">
        <f t="shared" si="37"/>
        <v>0</v>
      </c>
      <c r="AG21" s="34">
        <f t="shared" si="38"/>
        <v>0</v>
      </c>
      <c r="AH21" s="33">
        <f t="shared" si="42"/>
        <v>0</v>
      </c>
      <c r="AI21" s="34">
        <f t="shared" si="10"/>
        <v>0</v>
      </c>
      <c r="AJ21" s="32"/>
      <c r="AK21" s="32"/>
      <c r="AL21" s="32"/>
      <c r="AM21" s="32"/>
      <c r="AN21" s="32"/>
      <c r="AO21" s="32"/>
      <c r="AP21" s="33">
        <f t="shared" si="39"/>
        <v>0</v>
      </c>
      <c r="AQ21" s="34">
        <f t="shared" si="12"/>
        <v>0</v>
      </c>
      <c r="AR21" s="33">
        <f t="shared" si="43"/>
        <v>0</v>
      </c>
      <c r="AS21" s="34">
        <f t="shared" si="14"/>
        <v>0</v>
      </c>
      <c r="AT21" s="33">
        <f>L21+V21+AF21+AP21</f>
        <v>0</v>
      </c>
      <c r="AU21" s="34">
        <f t="shared" si="15"/>
        <v>0</v>
      </c>
      <c r="AV21" s="33">
        <f t="shared" si="40"/>
        <v>0</v>
      </c>
      <c r="AW21" s="34">
        <f t="shared" si="17"/>
        <v>0</v>
      </c>
      <c r="AX21" s="36">
        <f>E21-AT21</f>
        <v>0</v>
      </c>
    </row>
    <row r="22" spans="1:50" s="20" customFormat="1" x14ac:dyDescent="0.25">
      <c r="A22" s="38">
        <v>17000</v>
      </c>
      <c r="B22" s="39" t="s">
        <v>134</v>
      </c>
      <c r="C22" s="40">
        <f t="shared" ref="C22:D22" si="44">SUM(C23:C25)</f>
        <v>0</v>
      </c>
      <c r="D22" s="40">
        <f t="shared" si="44"/>
        <v>0</v>
      </c>
      <c r="E22" s="40">
        <f>SUM(E23:E25)</f>
        <v>0</v>
      </c>
      <c r="F22" s="40">
        <f>SUM(F23:F25)</f>
        <v>0</v>
      </c>
      <c r="G22" s="40">
        <f>SUM(G23:G25)</f>
        <v>0</v>
      </c>
      <c r="H22" s="40">
        <f t="shared" ref="H22:AT22" si="45">SUM(H23:H25)</f>
        <v>0</v>
      </c>
      <c r="I22" s="40">
        <f t="shared" si="45"/>
        <v>0</v>
      </c>
      <c r="J22" s="40">
        <f t="shared" si="45"/>
        <v>0</v>
      </c>
      <c r="K22" s="40">
        <f t="shared" si="45"/>
        <v>0</v>
      </c>
      <c r="L22" s="40">
        <f t="shared" si="45"/>
        <v>0</v>
      </c>
      <c r="M22" s="26">
        <f>(IFERROR(L22/$E22,0))</f>
        <v>0</v>
      </c>
      <c r="N22" s="40">
        <f t="shared" si="45"/>
        <v>0</v>
      </c>
      <c r="O22" s="26">
        <f t="shared" si="2"/>
        <v>0</v>
      </c>
      <c r="P22" s="40">
        <f t="shared" si="45"/>
        <v>0</v>
      </c>
      <c r="Q22" s="40">
        <f t="shared" ref="Q22" si="46">SUM(Q23:Q25)</f>
        <v>0</v>
      </c>
      <c r="R22" s="40">
        <f t="shared" si="45"/>
        <v>0</v>
      </c>
      <c r="S22" s="40">
        <f t="shared" ref="S22" si="47">SUM(S23:S25)</f>
        <v>0</v>
      </c>
      <c r="T22" s="40">
        <f t="shared" si="45"/>
        <v>0</v>
      </c>
      <c r="U22" s="40">
        <f t="shared" ref="U22" si="48">SUM(U23:U25)</f>
        <v>0</v>
      </c>
      <c r="V22" s="40">
        <f t="shared" ref="V22:X22" si="49">SUM(V23:V25)</f>
        <v>0</v>
      </c>
      <c r="W22" s="26">
        <f>(IFERROR(V22/$E22,0))</f>
        <v>0</v>
      </c>
      <c r="X22" s="40">
        <f t="shared" si="49"/>
        <v>0</v>
      </c>
      <c r="Y22" s="26">
        <f t="shared" si="7"/>
        <v>0</v>
      </c>
      <c r="Z22" s="40">
        <f t="shared" si="45"/>
        <v>0</v>
      </c>
      <c r="AA22" s="40"/>
      <c r="AB22" s="40">
        <f t="shared" si="45"/>
        <v>0</v>
      </c>
      <c r="AC22" s="40"/>
      <c r="AD22" s="40">
        <f t="shared" si="45"/>
        <v>0</v>
      </c>
      <c r="AE22" s="40"/>
      <c r="AF22" s="40">
        <f t="shared" ref="AF22" si="50">SUM(AF23:AF25)</f>
        <v>0</v>
      </c>
      <c r="AG22" s="26">
        <f>(IFERROR(AF22/$E22,0))</f>
        <v>0</v>
      </c>
      <c r="AH22" s="40">
        <f t="shared" ref="AH22" si="51">SUM(AH23:AH25)</f>
        <v>0</v>
      </c>
      <c r="AI22" s="26">
        <f t="shared" si="10"/>
        <v>0</v>
      </c>
      <c r="AJ22" s="40">
        <f t="shared" si="45"/>
        <v>0</v>
      </c>
      <c r="AK22" s="40"/>
      <c r="AL22" s="40">
        <f t="shared" si="45"/>
        <v>0</v>
      </c>
      <c r="AM22" s="40"/>
      <c r="AN22" s="40">
        <f t="shared" si="45"/>
        <v>0</v>
      </c>
      <c r="AO22" s="40"/>
      <c r="AP22" s="40">
        <f t="shared" ref="AP22" si="52">SUM(AP23:AP25)</f>
        <v>0</v>
      </c>
      <c r="AQ22" s="26">
        <f t="shared" si="12"/>
        <v>0</v>
      </c>
      <c r="AR22" s="40">
        <f t="shared" ref="AR22" si="53">SUM(AR23:AR25)</f>
        <v>0</v>
      </c>
      <c r="AS22" s="26">
        <f t="shared" si="14"/>
        <v>0</v>
      </c>
      <c r="AT22" s="40">
        <f t="shared" si="45"/>
        <v>0</v>
      </c>
      <c r="AU22" s="26">
        <f t="shared" si="15"/>
        <v>0</v>
      </c>
      <c r="AV22" s="40">
        <f t="shared" ref="AV22" si="54">SUM(AV23:AV25)</f>
        <v>0</v>
      </c>
      <c r="AW22" s="26">
        <f t="shared" si="17"/>
        <v>0</v>
      </c>
      <c r="AX22" s="40">
        <f t="shared" ref="AX22" si="55">SUM(AX23:AX25)</f>
        <v>0</v>
      </c>
    </row>
    <row r="23" spans="1:50" s="11" customFormat="1" x14ac:dyDescent="0.25">
      <c r="A23" s="37">
        <v>17111</v>
      </c>
      <c r="B23" s="30" t="s">
        <v>135</v>
      </c>
      <c r="C23" s="31">
        <v>0</v>
      </c>
      <c r="D23" s="31">
        <v>0</v>
      </c>
      <c r="E23" s="31">
        <f>SUM(C23:D23)</f>
        <v>0</v>
      </c>
      <c r="F23" s="32"/>
      <c r="G23" s="32"/>
      <c r="H23" s="32"/>
      <c r="I23" s="32"/>
      <c r="J23" s="32"/>
      <c r="K23" s="32"/>
      <c r="L23" s="33">
        <f t="shared" ref="L23:L25" si="56">F23+H23+J23</f>
        <v>0</v>
      </c>
      <c r="M23" s="34">
        <f t="shared" ref="M23:M28" si="57">(IFERROR(L23/$E23,0))</f>
        <v>0</v>
      </c>
      <c r="N23" s="33">
        <f t="shared" ref="N23:N25" si="58">G23+I23+K23</f>
        <v>0</v>
      </c>
      <c r="O23" s="34">
        <f t="shared" si="2"/>
        <v>0</v>
      </c>
      <c r="P23" s="32"/>
      <c r="Q23" s="32"/>
      <c r="R23" s="32"/>
      <c r="S23" s="32"/>
      <c r="T23" s="32"/>
      <c r="U23" s="32"/>
      <c r="V23" s="33">
        <f t="shared" ref="V23:V25" si="59">SUM(P23:T23)</f>
        <v>0</v>
      </c>
      <c r="W23" s="34">
        <f t="shared" ref="W23:W28" si="60">(IFERROR(V23/$E23,0))</f>
        <v>0</v>
      </c>
      <c r="X23" s="33">
        <f t="shared" ref="X23:X25" si="61">Q23+S23+U23</f>
        <v>0</v>
      </c>
      <c r="Y23" s="34">
        <f t="shared" si="7"/>
        <v>0</v>
      </c>
      <c r="Z23" s="32"/>
      <c r="AA23" s="32"/>
      <c r="AB23" s="32"/>
      <c r="AC23" s="32"/>
      <c r="AD23" s="32"/>
      <c r="AE23" s="32"/>
      <c r="AF23" s="33">
        <f t="shared" ref="AF23:AF25" si="62">SUM(Z23:AD23)</f>
        <v>0</v>
      </c>
      <c r="AG23" s="34">
        <f t="shared" ref="AG23:AG28" si="63">(IFERROR(AF23/$E23,0))</f>
        <v>0</v>
      </c>
      <c r="AH23" s="33">
        <f t="shared" ref="AH23:AH25" si="64">AA23+AC23+AE23</f>
        <v>0</v>
      </c>
      <c r="AI23" s="34">
        <f t="shared" si="10"/>
        <v>0</v>
      </c>
      <c r="AJ23" s="32"/>
      <c r="AK23" s="32"/>
      <c r="AL23" s="32"/>
      <c r="AM23" s="32"/>
      <c r="AN23" s="32"/>
      <c r="AO23" s="32"/>
      <c r="AP23" s="33">
        <f t="shared" ref="AP23:AP25" si="65">SUM(AJ23:AN23)</f>
        <v>0</v>
      </c>
      <c r="AQ23" s="34">
        <f t="shared" si="12"/>
        <v>0</v>
      </c>
      <c r="AR23" s="33">
        <f t="shared" ref="AR23:AR25" si="66">AK23+AM23+AO23</f>
        <v>0</v>
      </c>
      <c r="AS23" s="34">
        <f t="shared" si="14"/>
        <v>0</v>
      </c>
      <c r="AT23" s="33">
        <f>L23+V23+AF23+AP23</f>
        <v>0</v>
      </c>
      <c r="AU23" s="34">
        <f t="shared" si="15"/>
        <v>0</v>
      </c>
      <c r="AV23" s="33">
        <f t="shared" ref="AV23:AV25" si="67">N23+X23+AH23+AR23</f>
        <v>0</v>
      </c>
      <c r="AW23" s="34">
        <f t="shared" si="17"/>
        <v>0</v>
      </c>
      <c r="AX23" s="36">
        <f>E23-AT23</f>
        <v>0</v>
      </c>
    </row>
    <row r="24" spans="1:50" s="11" customFormat="1" x14ac:dyDescent="0.25">
      <c r="A24" s="37">
        <v>17112</v>
      </c>
      <c r="B24" s="30" t="s">
        <v>136</v>
      </c>
      <c r="C24" s="31">
        <v>0</v>
      </c>
      <c r="D24" s="31">
        <v>0</v>
      </c>
      <c r="E24" s="31">
        <f>SUM(C24:D24)</f>
        <v>0</v>
      </c>
      <c r="F24" s="32"/>
      <c r="G24" s="32"/>
      <c r="H24" s="32"/>
      <c r="I24" s="32"/>
      <c r="J24" s="32"/>
      <c r="K24" s="32"/>
      <c r="L24" s="33">
        <f t="shared" si="56"/>
        <v>0</v>
      </c>
      <c r="M24" s="34">
        <f t="shared" si="57"/>
        <v>0</v>
      </c>
      <c r="N24" s="33">
        <f>G24+I24+K24</f>
        <v>0</v>
      </c>
      <c r="O24" s="34">
        <f t="shared" si="2"/>
        <v>0</v>
      </c>
      <c r="P24" s="32"/>
      <c r="Q24" s="32"/>
      <c r="R24" s="32"/>
      <c r="S24" s="32"/>
      <c r="T24" s="32"/>
      <c r="U24" s="32"/>
      <c r="V24" s="33">
        <f t="shared" si="59"/>
        <v>0</v>
      </c>
      <c r="W24" s="34">
        <f t="shared" si="60"/>
        <v>0</v>
      </c>
      <c r="X24" s="33">
        <f t="shared" si="61"/>
        <v>0</v>
      </c>
      <c r="Y24" s="34">
        <f t="shared" si="7"/>
        <v>0</v>
      </c>
      <c r="Z24" s="32"/>
      <c r="AA24" s="32"/>
      <c r="AB24" s="32"/>
      <c r="AC24" s="32"/>
      <c r="AD24" s="32"/>
      <c r="AE24" s="32"/>
      <c r="AF24" s="33">
        <f t="shared" si="62"/>
        <v>0</v>
      </c>
      <c r="AG24" s="34">
        <f t="shared" si="63"/>
        <v>0</v>
      </c>
      <c r="AH24" s="33">
        <f t="shared" si="64"/>
        <v>0</v>
      </c>
      <c r="AI24" s="34">
        <f t="shared" si="10"/>
        <v>0</v>
      </c>
      <c r="AJ24" s="32"/>
      <c r="AK24" s="32"/>
      <c r="AL24" s="32"/>
      <c r="AM24" s="32"/>
      <c r="AN24" s="32"/>
      <c r="AO24" s="32"/>
      <c r="AP24" s="33">
        <f t="shared" si="65"/>
        <v>0</v>
      </c>
      <c r="AQ24" s="34">
        <f t="shared" si="12"/>
        <v>0</v>
      </c>
      <c r="AR24" s="33">
        <f t="shared" si="66"/>
        <v>0</v>
      </c>
      <c r="AS24" s="34">
        <f t="shared" si="14"/>
        <v>0</v>
      </c>
      <c r="AT24" s="33">
        <f>L24+V24+AF24+AP24</f>
        <v>0</v>
      </c>
      <c r="AU24" s="34">
        <f t="shared" si="15"/>
        <v>0</v>
      </c>
      <c r="AV24" s="33">
        <f t="shared" si="67"/>
        <v>0</v>
      </c>
      <c r="AW24" s="34">
        <f t="shared" si="17"/>
        <v>0</v>
      </c>
      <c r="AX24" s="36">
        <f>E24-AT24</f>
        <v>0</v>
      </c>
    </row>
    <row r="25" spans="1:50" s="11" customFormat="1" x14ac:dyDescent="0.25">
      <c r="A25" s="37">
        <v>17200</v>
      </c>
      <c r="B25" s="30" t="s">
        <v>137</v>
      </c>
      <c r="C25" s="31">
        <v>0</v>
      </c>
      <c r="D25" s="31">
        <v>0</v>
      </c>
      <c r="E25" s="31">
        <f>SUM(C25:D25)</f>
        <v>0</v>
      </c>
      <c r="F25" s="32"/>
      <c r="G25" s="32"/>
      <c r="H25" s="32"/>
      <c r="I25" s="32"/>
      <c r="J25" s="32"/>
      <c r="K25" s="32"/>
      <c r="L25" s="33">
        <f t="shared" si="56"/>
        <v>0</v>
      </c>
      <c r="M25" s="34">
        <f t="shared" si="57"/>
        <v>0</v>
      </c>
      <c r="N25" s="33">
        <f t="shared" si="58"/>
        <v>0</v>
      </c>
      <c r="O25" s="34">
        <f t="shared" si="2"/>
        <v>0</v>
      </c>
      <c r="P25" s="32"/>
      <c r="Q25" s="32"/>
      <c r="R25" s="32"/>
      <c r="S25" s="32"/>
      <c r="T25" s="32"/>
      <c r="U25" s="32"/>
      <c r="V25" s="33">
        <f t="shared" si="59"/>
        <v>0</v>
      </c>
      <c r="W25" s="34">
        <f t="shared" si="60"/>
        <v>0</v>
      </c>
      <c r="X25" s="33">
        <f t="shared" si="61"/>
        <v>0</v>
      </c>
      <c r="Y25" s="34">
        <f t="shared" si="7"/>
        <v>0</v>
      </c>
      <c r="Z25" s="32"/>
      <c r="AA25" s="32"/>
      <c r="AB25" s="32"/>
      <c r="AC25" s="32"/>
      <c r="AD25" s="32"/>
      <c r="AE25" s="32"/>
      <c r="AF25" s="33">
        <f t="shared" si="62"/>
        <v>0</v>
      </c>
      <c r="AG25" s="34">
        <f t="shared" si="63"/>
        <v>0</v>
      </c>
      <c r="AH25" s="33">
        <f t="shared" si="64"/>
        <v>0</v>
      </c>
      <c r="AI25" s="34">
        <f t="shared" si="10"/>
        <v>0</v>
      </c>
      <c r="AJ25" s="32"/>
      <c r="AK25" s="32"/>
      <c r="AL25" s="32"/>
      <c r="AM25" s="32"/>
      <c r="AN25" s="32"/>
      <c r="AO25" s="32"/>
      <c r="AP25" s="33">
        <f t="shared" si="65"/>
        <v>0</v>
      </c>
      <c r="AQ25" s="34">
        <f t="shared" si="12"/>
        <v>0</v>
      </c>
      <c r="AR25" s="33">
        <f t="shared" si="66"/>
        <v>0</v>
      </c>
      <c r="AS25" s="34">
        <f t="shared" si="14"/>
        <v>0</v>
      </c>
      <c r="AT25" s="33">
        <f>L25+V25+AF25+AP25</f>
        <v>0</v>
      </c>
      <c r="AU25" s="34">
        <f t="shared" si="15"/>
        <v>0</v>
      </c>
      <c r="AV25" s="33">
        <f t="shared" si="67"/>
        <v>0</v>
      </c>
      <c r="AW25" s="34">
        <f t="shared" si="17"/>
        <v>0</v>
      </c>
      <c r="AX25" s="36">
        <f>E25-AT25</f>
        <v>0</v>
      </c>
    </row>
    <row r="26" spans="1:50" s="167" customFormat="1" x14ac:dyDescent="0.25">
      <c r="A26" s="38">
        <v>35000</v>
      </c>
      <c r="B26" s="39" t="s">
        <v>201</v>
      </c>
      <c r="C26" s="40">
        <f>C27</f>
        <v>0</v>
      </c>
      <c r="D26" s="40">
        <f>D27</f>
        <v>0</v>
      </c>
      <c r="E26" s="40">
        <f>E27</f>
        <v>0</v>
      </c>
      <c r="F26" s="40">
        <f t="shared" ref="F26:L26" si="68">F27</f>
        <v>0</v>
      </c>
      <c r="G26" s="40">
        <f t="shared" si="68"/>
        <v>0</v>
      </c>
      <c r="H26" s="40">
        <f t="shared" si="68"/>
        <v>0</v>
      </c>
      <c r="I26" s="40">
        <f t="shared" si="68"/>
        <v>0</v>
      </c>
      <c r="J26" s="40">
        <f t="shared" si="68"/>
        <v>0</v>
      </c>
      <c r="K26" s="40">
        <f t="shared" si="68"/>
        <v>0</v>
      </c>
      <c r="L26" s="40">
        <f t="shared" si="68"/>
        <v>0</v>
      </c>
      <c r="M26" s="26">
        <f t="shared" si="57"/>
        <v>0</v>
      </c>
      <c r="N26" s="168"/>
      <c r="O26" s="26"/>
      <c r="P26" s="40">
        <f t="shared" ref="P26" si="69">P27</f>
        <v>0</v>
      </c>
      <c r="Q26" s="40">
        <f t="shared" ref="Q26" si="70">Q27</f>
        <v>0</v>
      </c>
      <c r="R26" s="40">
        <f t="shared" ref="R26" si="71">R27</f>
        <v>0</v>
      </c>
      <c r="S26" s="40">
        <f t="shared" ref="S26" si="72">S27</f>
        <v>0</v>
      </c>
      <c r="T26" s="40">
        <f t="shared" ref="T26" si="73">T27</f>
        <v>0</v>
      </c>
      <c r="U26" s="40">
        <f t="shared" ref="U26" si="74">U27</f>
        <v>0</v>
      </c>
      <c r="V26" s="40">
        <f t="shared" ref="V26" si="75">V27</f>
        <v>0</v>
      </c>
      <c r="W26" s="26">
        <f t="shared" si="60"/>
        <v>0</v>
      </c>
      <c r="X26" s="168"/>
      <c r="Y26" s="26"/>
      <c r="Z26" s="40">
        <f t="shared" ref="Z26" si="76">Z27</f>
        <v>0</v>
      </c>
      <c r="AA26" s="40"/>
      <c r="AB26" s="40">
        <f t="shared" ref="AB26" si="77">AB27</f>
        <v>0</v>
      </c>
      <c r="AC26" s="40"/>
      <c r="AD26" s="40">
        <f t="shared" ref="AD26" si="78">AD27</f>
        <v>0</v>
      </c>
      <c r="AE26" s="40"/>
      <c r="AF26" s="40">
        <f t="shared" ref="AF26" si="79">AF27</f>
        <v>0</v>
      </c>
      <c r="AG26" s="26">
        <f t="shared" si="63"/>
        <v>0</v>
      </c>
      <c r="AH26" s="168"/>
      <c r="AI26" s="26"/>
      <c r="AJ26" s="40">
        <f t="shared" ref="AJ26" si="80">AJ27</f>
        <v>0</v>
      </c>
      <c r="AK26" s="40">
        <f t="shared" ref="AK26" si="81">AK27</f>
        <v>0</v>
      </c>
      <c r="AL26" s="40">
        <f t="shared" ref="AL26" si="82">AL27</f>
        <v>0</v>
      </c>
      <c r="AM26" s="40">
        <f t="shared" ref="AM26" si="83">AM27</f>
        <v>0</v>
      </c>
      <c r="AN26" s="40">
        <f t="shared" ref="AN26" si="84">AN27</f>
        <v>0</v>
      </c>
      <c r="AO26" s="40">
        <f t="shared" ref="AO26" si="85">AO27</f>
        <v>0</v>
      </c>
      <c r="AP26" s="40">
        <f t="shared" ref="AP26" si="86">AP27</f>
        <v>0</v>
      </c>
      <c r="AQ26" s="26">
        <f t="shared" ref="AQ26" si="87">(IFERROR(AP26/$E26,0))</f>
        <v>0</v>
      </c>
      <c r="AR26" s="168">
        <f t="shared" ref="AR26" si="88">AK26+AM26+AO26</f>
        <v>0</v>
      </c>
      <c r="AS26" s="26">
        <f t="shared" ref="AS26" si="89">(IFERROR(AR26/AP26,0))</f>
        <v>0</v>
      </c>
      <c r="AT26" s="40">
        <f t="shared" ref="AT26" si="90">AT27</f>
        <v>0</v>
      </c>
      <c r="AU26" s="26">
        <f t="shared" ref="AU26" si="91">(IFERROR(AT26/$E26,0))</f>
        <v>0</v>
      </c>
      <c r="AV26" s="168">
        <f t="shared" ref="AV26" si="92">N26+X26+AH26+AR26</f>
        <v>0</v>
      </c>
      <c r="AW26" s="26">
        <f t="shared" ref="AW26" si="93">(IFERROR(AV26/AT26,0))</f>
        <v>0</v>
      </c>
      <c r="AX26" s="40">
        <f t="shared" ref="AX26" si="94">AX27</f>
        <v>0</v>
      </c>
    </row>
    <row r="27" spans="1:50" s="167" customFormat="1" x14ac:dyDescent="0.25">
      <c r="A27" s="37">
        <v>35110</v>
      </c>
      <c r="B27" s="30" t="s">
        <v>202</v>
      </c>
      <c r="C27" s="43">
        <v>0</v>
      </c>
      <c r="D27" s="43">
        <v>0</v>
      </c>
      <c r="E27" s="31">
        <f>SUM(C27:D27)</f>
        <v>0</v>
      </c>
      <c r="F27" s="44"/>
      <c r="G27" s="44"/>
      <c r="H27" s="44"/>
      <c r="I27" s="44"/>
      <c r="J27" s="44"/>
      <c r="K27" s="44"/>
      <c r="L27" s="33">
        <f t="shared" ref="L27" si="95">F27+H27+J27</f>
        <v>0</v>
      </c>
      <c r="M27" s="46">
        <f t="shared" ref="M27" si="96">(IFERROR(L27/$E27,0))</f>
        <v>0</v>
      </c>
      <c r="N27" s="33">
        <f t="shared" ref="N27" si="97">G27+I27+K27</f>
        <v>0</v>
      </c>
      <c r="O27" s="34">
        <f t="shared" ref="O27" si="98">(IFERROR(N27/L27,0))</f>
        <v>0</v>
      </c>
      <c r="P27" s="44"/>
      <c r="Q27" s="44"/>
      <c r="R27" s="44"/>
      <c r="S27" s="44"/>
      <c r="T27" s="44"/>
      <c r="U27" s="44"/>
      <c r="V27" s="45">
        <f t="shared" ref="V27" si="99">SUM(P27:T27)</f>
        <v>0</v>
      </c>
      <c r="W27" s="46">
        <f t="shared" ref="W27" si="100">(IFERROR(V27/$E27,0))</f>
        <v>0</v>
      </c>
      <c r="X27" s="33">
        <f t="shared" ref="X27" si="101">Q27+S27+U27</f>
        <v>0</v>
      </c>
      <c r="Y27" s="34">
        <f t="shared" ref="Y27" si="102">(IFERROR(X27/V27,0))</f>
        <v>0</v>
      </c>
      <c r="Z27" s="44"/>
      <c r="AA27" s="44"/>
      <c r="AB27" s="44"/>
      <c r="AC27" s="44"/>
      <c r="AD27" s="44"/>
      <c r="AE27" s="44"/>
      <c r="AF27" s="45">
        <f t="shared" ref="AF27" si="103">SUM(Z27:AD27)</f>
        <v>0</v>
      </c>
      <c r="AG27" s="46">
        <f t="shared" ref="AG27" si="104">(IFERROR(AF27/$E27,0))</f>
        <v>0</v>
      </c>
      <c r="AH27" s="33">
        <f t="shared" ref="AH27" si="105">AA27+AC27+AE27</f>
        <v>0</v>
      </c>
      <c r="AI27" s="34">
        <f t="shared" ref="AI27" si="106">(IFERROR(AH27/AF27,0))</f>
        <v>0</v>
      </c>
      <c r="AJ27" s="44"/>
      <c r="AK27" s="44"/>
      <c r="AL27" s="44"/>
      <c r="AM27" s="44"/>
      <c r="AN27" s="44"/>
      <c r="AO27" s="44"/>
      <c r="AP27" s="45">
        <f t="shared" ref="AP27" si="107">SUM(AJ27:AN27)</f>
        <v>0</v>
      </c>
      <c r="AQ27" s="46">
        <f t="shared" ref="AQ27" si="108">(IFERROR(AP27/$E27,0))</f>
        <v>0</v>
      </c>
      <c r="AR27" s="33">
        <f t="shared" ref="AR27" si="109">AK27+AM27+AO27</f>
        <v>0</v>
      </c>
      <c r="AS27" s="34">
        <f t="shared" ref="AS27" si="110">(IFERROR(AR27/AP27,0))</f>
        <v>0</v>
      </c>
      <c r="AT27" s="45">
        <f>L27+V27+AF27+AP27</f>
        <v>0</v>
      </c>
      <c r="AU27" s="46">
        <f t="shared" ref="AU27" si="111">(IFERROR(AT27/$E27,0))</f>
        <v>0</v>
      </c>
      <c r="AV27" s="33">
        <f t="shared" ref="AV27" si="112">N27+X27+AH27+AR27</f>
        <v>0</v>
      </c>
      <c r="AW27" s="34">
        <f t="shared" ref="AW27" si="113">(IFERROR(AV27/AT27,0))</f>
        <v>0</v>
      </c>
      <c r="AX27" s="36">
        <f>E27-AT27</f>
        <v>0</v>
      </c>
    </row>
    <row r="28" spans="1:50" ht="15.75" thickBot="1" x14ac:dyDescent="0.3">
      <c r="A28" s="21"/>
      <c r="B28" s="47" t="s">
        <v>167</v>
      </c>
      <c r="C28" s="48">
        <f>C15+C18+C22+C26</f>
        <v>0</v>
      </c>
      <c r="D28" s="48">
        <f t="shared" ref="D28:L28" si="114">D15+D18+D22+D26</f>
        <v>0</v>
      </c>
      <c r="E28" s="48">
        <f t="shared" si="114"/>
        <v>0</v>
      </c>
      <c r="F28" s="48">
        <f t="shared" si="114"/>
        <v>0</v>
      </c>
      <c r="G28" s="48">
        <f t="shared" si="114"/>
        <v>0</v>
      </c>
      <c r="H28" s="48">
        <f t="shared" si="114"/>
        <v>0</v>
      </c>
      <c r="I28" s="48">
        <f t="shared" si="114"/>
        <v>0</v>
      </c>
      <c r="J28" s="48">
        <f t="shared" si="114"/>
        <v>0</v>
      </c>
      <c r="K28" s="48">
        <f t="shared" si="114"/>
        <v>0</v>
      </c>
      <c r="L28" s="48">
        <f t="shared" si="114"/>
        <v>0</v>
      </c>
      <c r="M28" s="49">
        <f t="shared" si="57"/>
        <v>0</v>
      </c>
      <c r="N28" s="48">
        <f>N15+N18+N22</f>
        <v>0</v>
      </c>
      <c r="O28" s="49">
        <f t="shared" si="2"/>
        <v>0</v>
      </c>
      <c r="P28" s="48">
        <f t="shared" ref="P28:V28" si="115">P15+P18+P22+P26</f>
        <v>0</v>
      </c>
      <c r="Q28" s="48">
        <f t="shared" si="115"/>
        <v>0</v>
      </c>
      <c r="R28" s="48">
        <f t="shared" si="115"/>
        <v>0</v>
      </c>
      <c r="S28" s="48">
        <f t="shared" si="115"/>
        <v>0</v>
      </c>
      <c r="T28" s="48">
        <f t="shared" si="115"/>
        <v>0</v>
      </c>
      <c r="U28" s="48">
        <f t="shared" si="115"/>
        <v>0</v>
      </c>
      <c r="V28" s="48">
        <f t="shared" si="115"/>
        <v>0</v>
      </c>
      <c r="W28" s="49">
        <f t="shared" si="60"/>
        <v>0</v>
      </c>
      <c r="X28" s="48">
        <f>X15+X18+X22</f>
        <v>0</v>
      </c>
      <c r="Y28" s="49">
        <f t="shared" si="7"/>
        <v>0</v>
      </c>
      <c r="Z28" s="48">
        <f t="shared" ref="Z28:AF28" si="116">Z15+Z18+Z22+Z26</f>
        <v>0</v>
      </c>
      <c r="AA28" s="48">
        <f t="shared" si="116"/>
        <v>0</v>
      </c>
      <c r="AB28" s="48">
        <f t="shared" si="116"/>
        <v>0</v>
      </c>
      <c r="AC28" s="48">
        <f t="shared" si="116"/>
        <v>0</v>
      </c>
      <c r="AD28" s="48">
        <f t="shared" si="116"/>
        <v>0</v>
      </c>
      <c r="AE28" s="48">
        <f t="shared" si="116"/>
        <v>0</v>
      </c>
      <c r="AF28" s="48">
        <f t="shared" si="116"/>
        <v>0</v>
      </c>
      <c r="AG28" s="49">
        <f t="shared" si="63"/>
        <v>0</v>
      </c>
      <c r="AH28" s="48">
        <f>AH15+AH18+AH22</f>
        <v>0</v>
      </c>
      <c r="AI28" s="49">
        <f t="shared" si="10"/>
        <v>0</v>
      </c>
      <c r="AJ28" s="48">
        <f t="shared" ref="AJ28:AP28" si="117">AJ15+AJ18+AJ22+AJ26</f>
        <v>0</v>
      </c>
      <c r="AK28" s="48">
        <f t="shared" si="117"/>
        <v>0</v>
      </c>
      <c r="AL28" s="48">
        <f t="shared" si="117"/>
        <v>0</v>
      </c>
      <c r="AM28" s="48">
        <f t="shared" si="117"/>
        <v>0</v>
      </c>
      <c r="AN28" s="48">
        <f t="shared" si="117"/>
        <v>0</v>
      </c>
      <c r="AO28" s="48">
        <f t="shared" si="117"/>
        <v>0</v>
      </c>
      <c r="AP28" s="48">
        <f t="shared" si="117"/>
        <v>0</v>
      </c>
      <c r="AQ28" s="49">
        <f t="shared" si="12"/>
        <v>0</v>
      </c>
      <c r="AR28" s="48">
        <f>AR15+AR18+AR22</f>
        <v>0</v>
      </c>
      <c r="AS28" s="49">
        <f t="shared" si="14"/>
        <v>0</v>
      </c>
      <c r="AT28" s="48">
        <f t="shared" ref="AT28" si="118">AT15+AT18+AT22+AT26</f>
        <v>0</v>
      </c>
      <c r="AU28" s="49">
        <f t="shared" si="15"/>
        <v>0</v>
      </c>
      <c r="AV28" s="48">
        <f t="shared" ref="AV28" si="119">AV15+AV18+AV22</f>
        <v>0</v>
      </c>
      <c r="AW28" s="49">
        <f t="shared" si="17"/>
        <v>0</v>
      </c>
      <c r="AX28" s="48">
        <f t="shared" ref="AX28" si="120">AX15+AX18+AX22+AX26</f>
        <v>0</v>
      </c>
    </row>
    <row r="29" spans="1:50" ht="15.75" thickTop="1" x14ac:dyDescent="0.25">
      <c r="Y29" t="s">
        <v>186</v>
      </c>
    </row>
  </sheetData>
  <mergeCells count="32">
    <mergeCell ref="E12:E14"/>
    <mergeCell ref="A11:J11"/>
    <mergeCell ref="A12:A14"/>
    <mergeCell ref="B12:B14"/>
    <mergeCell ref="C12:C14"/>
    <mergeCell ref="D12:D14"/>
    <mergeCell ref="AT12:AT14"/>
    <mergeCell ref="AV12:AV14"/>
    <mergeCell ref="AU12:AU14"/>
    <mergeCell ref="AW12:AW14"/>
    <mergeCell ref="AX12:AX14"/>
    <mergeCell ref="AI13:AI14"/>
    <mergeCell ref="AP13:AP14"/>
    <mergeCell ref="AR13:AR14"/>
    <mergeCell ref="AQ13:AQ14"/>
    <mergeCell ref="AS13:AS14"/>
    <mergeCell ref="A10:AX10"/>
    <mergeCell ref="L13:L14"/>
    <mergeCell ref="N13:N14"/>
    <mergeCell ref="M13:M14"/>
    <mergeCell ref="O13:O14"/>
    <mergeCell ref="F12:O12"/>
    <mergeCell ref="P12:Y12"/>
    <mergeCell ref="Z12:AI12"/>
    <mergeCell ref="AJ12:AS12"/>
    <mergeCell ref="V13:V14"/>
    <mergeCell ref="X13:X14"/>
    <mergeCell ref="W13:W14"/>
    <mergeCell ref="Y13:Y14"/>
    <mergeCell ref="AF13:AF14"/>
    <mergeCell ref="AH13:AH14"/>
    <mergeCell ref="AG13:AG14"/>
  </mergeCells>
  <printOptions horizontalCentered="1"/>
  <pageMargins left="0" right="0" top="0.59055118110236227" bottom="0.78740157480314965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42.85546875" style="2" customWidth="1"/>
    <col min="3" max="3" width="15.7109375" style="2" customWidth="1"/>
    <col min="4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3" width="9.4257812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3" width="11.42578125" style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3" width="11.42578125" style="1"/>
    <col min="44" max="45" width="0" style="1" hidden="1" customWidth="1"/>
    <col min="46" max="47" width="11.42578125" style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11" t="s">
        <v>216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</row>
    <row r="19" spans="1:50" ht="18.75" x14ac:dyDescent="0.3">
      <c r="A19" s="15" t="s">
        <v>147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50" ht="16.5" x14ac:dyDescent="0.25">
      <c r="A20" s="16" t="s">
        <v>154</v>
      </c>
      <c r="B20" s="14"/>
      <c r="C20" s="1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59">
        <v>11324</v>
      </c>
      <c r="B29" s="60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3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4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4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4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4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x14ac:dyDescent="0.25">
      <c r="A114" s="37">
        <v>41100</v>
      </c>
      <c r="B114" s="30" t="s">
        <v>106</v>
      </c>
      <c r="C114" s="36">
        <v>0</v>
      </c>
      <c r="D114" s="36"/>
      <c r="E114" s="36">
        <f t="shared" ref="E114:E128" si="162">SUM(C114:D114)</f>
        <v>0</v>
      </c>
      <c r="F114" s="74"/>
      <c r="G114" s="74"/>
      <c r="H114" s="75"/>
      <c r="I114" s="75"/>
      <c r="J114" s="75"/>
      <c r="K114" s="75"/>
      <c r="L114" s="33">
        <f t="shared" ref="L114:L130" si="163">SUM(F114:J114)</f>
        <v>0</v>
      </c>
      <c r="M114" s="34">
        <f>(IFERROR(L114/$E114,0))</f>
        <v>0</v>
      </c>
      <c r="N114" s="33">
        <f t="shared" ref="N114:N128" si="164">G114+I114+K114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5">SUM(P114:T114)</f>
        <v>0</v>
      </c>
      <c r="W114" s="34">
        <f t="shared" si="104"/>
        <v>0</v>
      </c>
      <c r="X114" s="33">
        <f t="shared" ref="X114" si="166">Q114+S114+U114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7">SUM(Z114:AD114)</f>
        <v>0</v>
      </c>
      <c r="AG114" s="34">
        <f t="shared" si="108"/>
        <v>0</v>
      </c>
      <c r="AH114" s="33">
        <f t="shared" ref="AH114" si="168">AA114+AC114+AE114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69">SUM(AJ114:AN114)</f>
        <v>0</v>
      </c>
      <c r="AQ114" s="34">
        <f t="shared" si="112"/>
        <v>0</v>
      </c>
      <c r="AR114" s="33">
        <f t="shared" ref="AR114" si="170">AK114+AM114+AO114</f>
        <v>0</v>
      </c>
      <c r="AS114" s="34">
        <f t="shared" si="114"/>
        <v>0</v>
      </c>
      <c r="AT114" s="33">
        <f t="shared" ref="AT114" si="171">SUM(AN114:AR114)</f>
        <v>0</v>
      </c>
      <c r="AU114" s="34">
        <f t="shared" si="115"/>
        <v>0</v>
      </c>
      <c r="AV114" s="33">
        <f t="shared" ref="AV114" si="172">N114+X114+AH114+AR114</f>
        <v>0</v>
      </c>
      <c r="AW114" s="34">
        <f t="shared" si="116"/>
        <v>0</v>
      </c>
      <c r="AX114" s="57">
        <f t="shared" si="119"/>
        <v>0</v>
      </c>
    </row>
    <row r="115" spans="1:50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162"/>
        <v>0</v>
      </c>
      <c r="F115" s="74"/>
      <c r="G115" s="74"/>
      <c r="H115" s="75"/>
      <c r="I115" s="75"/>
      <c r="J115" s="75"/>
      <c r="K115" s="75"/>
      <c r="L115" s="33">
        <f t="shared" ref="L115:L128" si="173">F115+H115+J115</f>
        <v>0</v>
      </c>
      <c r="M115" s="34">
        <f>(IFERROR(L115/$E115,0))</f>
        <v>0</v>
      </c>
      <c r="N115" s="33">
        <f t="shared" si="164"/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4">P115+R115+T115</f>
        <v>0</v>
      </c>
      <c r="W115" s="34">
        <f t="shared" ref="W115:W138" si="175">(IFERROR(V115/$E115,0))</f>
        <v>0</v>
      </c>
      <c r="X115" s="33">
        <f t="shared" ref="X115:X128" si="176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77">Z115+AB115+AD115</f>
        <v>0</v>
      </c>
      <c r="AG115" s="34">
        <f t="shared" ref="AG115:AG138" si="178">(IFERROR(AF115/$E115,0))</f>
        <v>0</v>
      </c>
      <c r="AH115" s="33">
        <f t="shared" ref="AH115:AH128" si="179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0">AJ115+AL115+AN115</f>
        <v>0</v>
      </c>
      <c r="AQ115" s="34">
        <f t="shared" ref="AQ115:AQ138" si="181">(IFERROR(AP115/$E115,0))</f>
        <v>0</v>
      </c>
      <c r="AR115" s="33">
        <f t="shared" ref="AR115:AR128" si="182">AK115+AM115+AO115</f>
        <v>0</v>
      </c>
      <c r="AS115" s="34">
        <f t="shared" si="114"/>
        <v>0</v>
      </c>
      <c r="AT115" s="33">
        <f t="shared" ref="AT115:AT128" si="183">L115+V115+AF115+AP115</f>
        <v>0</v>
      </c>
      <c r="AU115" s="34">
        <f t="shared" ref="AU115:AU138" si="184">(IFERROR(AT115/$E115,0))</f>
        <v>0</v>
      </c>
      <c r="AV115" s="33">
        <f t="shared" ref="AV115:AV128" si="185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62"/>
        <v>0</v>
      </c>
      <c r="F116" s="74"/>
      <c r="G116" s="74"/>
      <c r="H116" s="75"/>
      <c r="I116" s="75"/>
      <c r="J116" s="75"/>
      <c r="K116" s="75"/>
      <c r="L116" s="33">
        <f t="shared" si="173"/>
        <v>0</v>
      </c>
      <c r="M116" s="34">
        <f t="shared" ref="M116:M138" si="186">(IFERROR(L116/$E116,0))</f>
        <v>0</v>
      </c>
      <c r="N116" s="33">
        <f t="shared" si="164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4"/>
        <v>0</v>
      </c>
      <c r="W116" s="34">
        <f t="shared" si="175"/>
        <v>0</v>
      </c>
      <c r="X116" s="33">
        <f t="shared" si="176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77"/>
        <v>0</v>
      </c>
      <c r="AG116" s="34">
        <f t="shared" si="178"/>
        <v>0</v>
      </c>
      <c r="AH116" s="33">
        <f t="shared" si="179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0"/>
        <v>0</v>
      </c>
      <c r="AQ116" s="34">
        <f t="shared" si="181"/>
        <v>0</v>
      </c>
      <c r="AR116" s="33">
        <f t="shared" si="182"/>
        <v>0</v>
      </c>
      <c r="AS116" s="34">
        <f t="shared" si="114"/>
        <v>0</v>
      </c>
      <c r="AT116" s="33">
        <f t="shared" si="183"/>
        <v>0</v>
      </c>
      <c r="AU116" s="34">
        <f t="shared" si="184"/>
        <v>0</v>
      </c>
      <c r="AV116" s="33">
        <f t="shared" si="185"/>
        <v>0</v>
      </c>
      <c r="AW116" s="34">
        <f t="shared" si="116"/>
        <v>0</v>
      </c>
      <c r="AX116" s="57">
        <f t="shared" si="119"/>
        <v>0</v>
      </c>
    </row>
    <row r="117" spans="1:50" ht="15" hidden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62"/>
        <v>0</v>
      </c>
      <c r="F117" s="74"/>
      <c r="G117" s="74"/>
      <c r="H117" s="75"/>
      <c r="I117" s="75"/>
      <c r="J117" s="75"/>
      <c r="K117" s="75"/>
      <c r="L117" s="33">
        <f t="shared" si="173"/>
        <v>0</v>
      </c>
      <c r="M117" s="34">
        <f t="shared" si="186"/>
        <v>0</v>
      </c>
      <c r="N117" s="33">
        <f t="shared" si="164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4"/>
        <v>0</v>
      </c>
      <c r="W117" s="34">
        <f t="shared" si="175"/>
        <v>0</v>
      </c>
      <c r="X117" s="33">
        <f t="shared" si="176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77"/>
        <v>0</v>
      </c>
      <c r="AG117" s="34">
        <f t="shared" si="178"/>
        <v>0</v>
      </c>
      <c r="AH117" s="33">
        <f t="shared" si="179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0"/>
        <v>0</v>
      </c>
      <c r="AQ117" s="34">
        <f t="shared" si="181"/>
        <v>0</v>
      </c>
      <c r="AR117" s="33">
        <f t="shared" si="182"/>
        <v>0</v>
      </c>
      <c r="AS117" s="34">
        <f t="shared" si="114"/>
        <v>0</v>
      </c>
      <c r="AT117" s="33">
        <f t="shared" si="183"/>
        <v>0</v>
      </c>
      <c r="AU117" s="34">
        <f t="shared" si="184"/>
        <v>0</v>
      </c>
      <c r="AV117" s="33">
        <f t="shared" si="185"/>
        <v>0</v>
      </c>
      <c r="AW117" s="34">
        <f t="shared" si="116"/>
        <v>0</v>
      </c>
      <c r="AX117" s="57">
        <f t="shared" si="119"/>
        <v>0</v>
      </c>
    </row>
    <row r="118" spans="1:50" ht="15" hidden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62"/>
        <v>0</v>
      </c>
      <c r="F118" s="74"/>
      <c r="G118" s="74"/>
      <c r="H118" s="75"/>
      <c r="I118" s="75"/>
      <c r="J118" s="75"/>
      <c r="K118" s="75"/>
      <c r="L118" s="33">
        <f t="shared" si="173"/>
        <v>0</v>
      </c>
      <c r="M118" s="34">
        <f t="shared" si="186"/>
        <v>0</v>
      </c>
      <c r="N118" s="33">
        <f t="shared" si="164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4"/>
        <v>0</v>
      </c>
      <c r="W118" s="34">
        <f t="shared" si="175"/>
        <v>0</v>
      </c>
      <c r="X118" s="33">
        <f t="shared" si="176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77"/>
        <v>0</v>
      </c>
      <c r="AG118" s="34">
        <f t="shared" si="178"/>
        <v>0</v>
      </c>
      <c r="AH118" s="33">
        <f t="shared" si="179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0"/>
        <v>0</v>
      </c>
      <c r="AQ118" s="34">
        <f t="shared" si="181"/>
        <v>0</v>
      </c>
      <c r="AR118" s="33">
        <f t="shared" si="182"/>
        <v>0</v>
      </c>
      <c r="AS118" s="34">
        <f t="shared" si="114"/>
        <v>0</v>
      </c>
      <c r="AT118" s="33">
        <f t="shared" si="183"/>
        <v>0</v>
      </c>
      <c r="AU118" s="34">
        <f t="shared" si="184"/>
        <v>0</v>
      </c>
      <c r="AV118" s="33">
        <f t="shared" si="185"/>
        <v>0</v>
      </c>
      <c r="AW118" s="34">
        <f t="shared" si="116"/>
        <v>0</v>
      </c>
      <c r="AX118" s="57">
        <f t="shared" si="119"/>
        <v>0</v>
      </c>
    </row>
    <row r="119" spans="1:50" ht="15" hidden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62"/>
        <v>0</v>
      </c>
      <c r="F119" s="74"/>
      <c r="G119" s="74"/>
      <c r="H119" s="75"/>
      <c r="I119" s="75"/>
      <c r="J119" s="75"/>
      <c r="K119" s="75"/>
      <c r="L119" s="33">
        <f t="shared" si="173"/>
        <v>0</v>
      </c>
      <c r="M119" s="34">
        <f t="shared" si="186"/>
        <v>0</v>
      </c>
      <c r="N119" s="33">
        <f t="shared" si="164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4"/>
        <v>0</v>
      </c>
      <c r="W119" s="34">
        <f t="shared" si="175"/>
        <v>0</v>
      </c>
      <c r="X119" s="33">
        <f t="shared" si="176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77"/>
        <v>0</v>
      </c>
      <c r="AG119" s="34">
        <f t="shared" si="178"/>
        <v>0</v>
      </c>
      <c r="AH119" s="33">
        <f t="shared" si="179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0"/>
        <v>0</v>
      </c>
      <c r="AQ119" s="34">
        <f t="shared" si="181"/>
        <v>0</v>
      </c>
      <c r="AR119" s="33">
        <f t="shared" si="182"/>
        <v>0</v>
      </c>
      <c r="AS119" s="34">
        <f t="shared" si="114"/>
        <v>0</v>
      </c>
      <c r="AT119" s="33">
        <f t="shared" si="183"/>
        <v>0</v>
      </c>
      <c r="AU119" s="34">
        <f t="shared" si="184"/>
        <v>0</v>
      </c>
      <c r="AV119" s="33">
        <f t="shared" si="185"/>
        <v>0</v>
      </c>
      <c r="AW119" s="34">
        <f t="shared" si="116"/>
        <v>0</v>
      </c>
      <c r="AX119" s="57">
        <f t="shared" si="119"/>
        <v>0</v>
      </c>
    </row>
    <row r="120" spans="1:50" ht="15" hidden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62"/>
        <v>0</v>
      </c>
      <c r="F120" s="74"/>
      <c r="G120" s="74"/>
      <c r="H120" s="75"/>
      <c r="I120" s="75"/>
      <c r="J120" s="75"/>
      <c r="K120" s="75"/>
      <c r="L120" s="33">
        <f t="shared" si="173"/>
        <v>0</v>
      </c>
      <c r="M120" s="34">
        <f t="shared" si="186"/>
        <v>0</v>
      </c>
      <c r="N120" s="33">
        <f t="shared" si="164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4"/>
        <v>0</v>
      </c>
      <c r="W120" s="34">
        <f t="shared" si="175"/>
        <v>0</v>
      </c>
      <c r="X120" s="33">
        <f t="shared" si="176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77"/>
        <v>0</v>
      </c>
      <c r="AG120" s="34">
        <f t="shared" si="178"/>
        <v>0</v>
      </c>
      <c r="AH120" s="33">
        <f t="shared" si="179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0"/>
        <v>0</v>
      </c>
      <c r="AQ120" s="34">
        <f t="shared" si="181"/>
        <v>0</v>
      </c>
      <c r="AR120" s="33">
        <f t="shared" si="182"/>
        <v>0</v>
      </c>
      <c r="AS120" s="34">
        <f t="shared" si="114"/>
        <v>0</v>
      </c>
      <c r="AT120" s="33">
        <f t="shared" si="183"/>
        <v>0</v>
      </c>
      <c r="AU120" s="34">
        <f t="shared" si="184"/>
        <v>0</v>
      </c>
      <c r="AV120" s="33">
        <f t="shared" si="185"/>
        <v>0</v>
      </c>
      <c r="AW120" s="34">
        <f t="shared" si="116"/>
        <v>0</v>
      </c>
      <c r="AX120" s="57">
        <f t="shared" si="119"/>
        <v>0</v>
      </c>
    </row>
    <row r="121" spans="1:50" ht="15" hidden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62"/>
        <v>0</v>
      </c>
      <c r="F121" s="74"/>
      <c r="G121" s="74"/>
      <c r="H121" s="75"/>
      <c r="I121" s="75"/>
      <c r="J121" s="75"/>
      <c r="K121" s="75"/>
      <c r="L121" s="33">
        <f t="shared" si="173"/>
        <v>0</v>
      </c>
      <c r="M121" s="34">
        <f t="shared" si="186"/>
        <v>0</v>
      </c>
      <c r="N121" s="33">
        <f t="shared" si="164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4"/>
        <v>0</v>
      </c>
      <c r="W121" s="34">
        <f t="shared" si="175"/>
        <v>0</v>
      </c>
      <c r="X121" s="33">
        <f t="shared" si="176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77"/>
        <v>0</v>
      </c>
      <c r="AG121" s="34">
        <f t="shared" si="178"/>
        <v>0</v>
      </c>
      <c r="AH121" s="33">
        <f t="shared" si="179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0"/>
        <v>0</v>
      </c>
      <c r="AQ121" s="34">
        <f t="shared" si="181"/>
        <v>0</v>
      </c>
      <c r="AR121" s="33">
        <f t="shared" si="182"/>
        <v>0</v>
      </c>
      <c r="AS121" s="34">
        <f t="shared" si="114"/>
        <v>0</v>
      </c>
      <c r="AT121" s="33">
        <f t="shared" si="183"/>
        <v>0</v>
      </c>
      <c r="AU121" s="34">
        <f t="shared" si="184"/>
        <v>0</v>
      </c>
      <c r="AV121" s="33">
        <f t="shared" si="185"/>
        <v>0</v>
      </c>
      <c r="AW121" s="34">
        <f t="shared" si="116"/>
        <v>0</v>
      </c>
      <c r="AX121" s="57">
        <f t="shared" si="119"/>
        <v>0</v>
      </c>
    </row>
    <row r="122" spans="1:50" ht="15" hidden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62"/>
        <v>0</v>
      </c>
      <c r="F122" s="74"/>
      <c r="G122" s="74"/>
      <c r="H122" s="75"/>
      <c r="I122" s="75"/>
      <c r="J122" s="75"/>
      <c r="K122" s="75"/>
      <c r="L122" s="33">
        <f t="shared" si="173"/>
        <v>0</v>
      </c>
      <c r="M122" s="34">
        <f t="shared" si="186"/>
        <v>0</v>
      </c>
      <c r="N122" s="33">
        <f t="shared" si="164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4"/>
        <v>0</v>
      </c>
      <c r="W122" s="34">
        <f t="shared" si="175"/>
        <v>0</v>
      </c>
      <c r="X122" s="33">
        <f t="shared" si="176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77"/>
        <v>0</v>
      </c>
      <c r="AG122" s="34">
        <f t="shared" si="178"/>
        <v>0</v>
      </c>
      <c r="AH122" s="33">
        <f t="shared" si="179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0"/>
        <v>0</v>
      </c>
      <c r="AQ122" s="34">
        <f t="shared" si="181"/>
        <v>0</v>
      </c>
      <c r="AR122" s="33">
        <f t="shared" si="182"/>
        <v>0</v>
      </c>
      <c r="AS122" s="34">
        <f t="shared" si="114"/>
        <v>0</v>
      </c>
      <c r="AT122" s="33">
        <f t="shared" si="183"/>
        <v>0</v>
      </c>
      <c r="AU122" s="34">
        <f t="shared" si="184"/>
        <v>0</v>
      </c>
      <c r="AV122" s="33">
        <f t="shared" si="185"/>
        <v>0</v>
      </c>
      <c r="AW122" s="34">
        <f t="shared" si="116"/>
        <v>0</v>
      </c>
      <c r="AX122" s="57">
        <f t="shared" si="119"/>
        <v>0</v>
      </c>
    </row>
    <row r="123" spans="1:50" ht="15" hidden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62"/>
        <v>0</v>
      </c>
      <c r="F123" s="74"/>
      <c r="G123" s="74"/>
      <c r="H123" s="75"/>
      <c r="I123" s="75"/>
      <c r="J123" s="75"/>
      <c r="K123" s="75"/>
      <c r="L123" s="33">
        <f t="shared" si="173"/>
        <v>0</v>
      </c>
      <c r="M123" s="34">
        <f t="shared" si="186"/>
        <v>0</v>
      </c>
      <c r="N123" s="33">
        <f t="shared" si="164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4"/>
        <v>0</v>
      </c>
      <c r="W123" s="34">
        <f t="shared" si="175"/>
        <v>0</v>
      </c>
      <c r="X123" s="33">
        <f t="shared" si="176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77"/>
        <v>0</v>
      </c>
      <c r="AG123" s="34">
        <f t="shared" si="178"/>
        <v>0</v>
      </c>
      <c r="AH123" s="33">
        <f t="shared" si="179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0"/>
        <v>0</v>
      </c>
      <c r="AQ123" s="34">
        <f t="shared" si="181"/>
        <v>0</v>
      </c>
      <c r="AR123" s="33">
        <f t="shared" si="182"/>
        <v>0</v>
      </c>
      <c r="AS123" s="34">
        <f t="shared" si="114"/>
        <v>0</v>
      </c>
      <c r="AT123" s="33">
        <f t="shared" si="183"/>
        <v>0</v>
      </c>
      <c r="AU123" s="34">
        <f t="shared" si="184"/>
        <v>0</v>
      </c>
      <c r="AV123" s="33">
        <f t="shared" si="185"/>
        <v>0</v>
      </c>
      <c r="AW123" s="34">
        <f t="shared" si="116"/>
        <v>0</v>
      </c>
      <c r="AX123" s="57">
        <f t="shared" si="119"/>
        <v>0</v>
      </c>
    </row>
    <row r="124" spans="1:50" ht="15" hidden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62"/>
        <v>0</v>
      </c>
      <c r="F124" s="74"/>
      <c r="G124" s="74"/>
      <c r="H124" s="75"/>
      <c r="I124" s="75"/>
      <c r="J124" s="75"/>
      <c r="K124" s="75"/>
      <c r="L124" s="33">
        <f t="shared" si="173"/>
        <v>0</v>
      </c>
      <c r="M124" s="34">
        <f t="shared" si="186"/>
        <v>0</v>
      </c>
      <c r="N124" s="33">
        <f t="shared" si="164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4"/>
        <v>0</v>
      </c>
      <c r="W124" s="34">
        <f t="shared" si="175"/>
        <v>0</v>
      </c>
      <c r="X124" s="33">
        <f t="shared" si="176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77"/>
        <v>0</v>
      </c>
      <c r="AG124" s="34">
        <f t="shared" si="178"/>
        <v>0</v>
      </c>
      <c r="AH124" s="33">
        <f t="shared" si="179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0"/>
        <v>0</v>
      </c>
      <c r="AQ124" s="34">
        <f t="shared" si="181"/>
        <v>0</v>
      </c>
      <c r="AR124" s="33">
        <f t="shared" si="182"/>
        <v>0</v>
      </c>
      <c r="AS124" s="34">
        <f t="shared" si="114"/>
        <v>0</v>
      </c>
      <c r="AT124" s="33">
        <f t="shared" si="183"/>
        <v>0</v>
      </c>
      <c r="AU124" s="34">
        <f t="shared" si="184"/>
        <v>0</v>
      </c>
      <c r="AV124" s="33">
        <f t="shared" si="185"/>
        <v>0</v>
      </c>
      <c r="AW124" s="34">
        <f t="shared" si="116"/>
        <v>0</v>
      </c>
      <c r="AX124" s="57">
        <f t="shared" si="119"/>
        <v>0</v>
      </c>
    </row>
    <row r="125" spans="1:50" ht="15" hidden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62"/>
        <v>0</v>
      </c>
      <c r="F125" s="74"/>
      <c r="G125" s="74"/>
      <c r="H125" s="75"/>
      <c r="I125" s="75"/>
      <c r="J125" s="75"/>
      <c r="K125" s="75"/>
      <c r="L125" s="33">
        <f t="shared" si="173"/>
        <v>0</v>
      </c>
      <c r="M125" s="34">
        <f t="shared" si="186"/>
        <v>0</v>
      </c>
      <c r="N125" s="33">
        <f t="shared" si="164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4"/>
        <v>0</v>
      </c>
      <c r="W125" s="34">
        <f t="shared" si="175"/>
        <v>0</v>
      </c>
      <c r="X125" s="33">
        <f t="shared" si="176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77"/>
        <v>0</v>
      </c>
      <c r="AG125" s="34">
        <f t="shared" si="178"/>
        <v>0</v>
      </c>
      <c r="AH125" s="33">
        <f t="shared" si="179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0"/>
        <v>0</v>
      </c>
      <c r="AQ125" s="34">
        <f t="shared" si="181"/>
        <v>0</v>
      </c>
      <c r="AR125" s="33">
        <f t="shared" si="182"/>
        <v>0</v>
      </c>
      <c r="AS125" s="34">
        <f t="shared" si="114"/>
        <v>0</v>
      </c>
      <c r="AT125" s="33">
        <f t="shared" si="183"/>
        <v>0</v>
      </c>
      <c r="AU125" s="34">
        <f t="shared" si="184"/>
        <v>0</v>
      </c>
      <c r="AV125" s="33">
        <f t="shared" si="185"/>
        <v>0</v>
      </c>
      <c r="AW125" s="34">
        <f t="shared" si="116"/>
        <v>0</v>
      </c>
      <c r="AX125" s="57">
        <f t="shared" si="119"/>
        <v>0</v>
      </c>
    </row>
    <row r="126" spans="1:50" ht="15" hidden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62"/>
        <v>0</v>
      </c>
      <c r="F126" s="74"/>
      <c r="G126" s="74"/>
      <c r="H126" s="75"/>
      <c r="I126" s="75"/>
      <c r="J126" s="75"/>
      <c r="K126" s="75"/>
      <c r="L126" s="33">
        <f t="shared" si="173"/>
        <v>0</v>
      </c>
      <c r="M126" s="34">
        <f t="shared" si="186"/>
        <v>0</v>
      </c>
      <c r="N126" s="33">
        <f t="shared" si="164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4"/>
        <v>0</v>
      </c>
      <c r="W126" s="34">
        <f t="shared" si="175"/>
        <v>0</v>
      </c>
      <c r="X126" s="33">
        <f t="shared" si="176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77"/>
        <v>0</v>
      </c>
      <c r="AG126" s="34">
        <f t="shared" si="178"/>
        <v>0</v>
      </c>
      <c r="AH126" s="33">
        <f t="shared" si="179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0"/>
        <v>0</v>
      </c>
      <c r="AQ126" s="34">
        <f t="shared" si="181"/>
        <v>0</v>
      </c>
      <c r="AR126" s="33">
        <f t="shared" si="182"/>
        <v>0</v>
      </c>
      <c r="AS126" s="34">
        <f t="shared" si="114"/>
        <v>0</v>
      </c>
      <c r="AT126" s="33">
        <f t="shared" si="183"/>
        <v>0</v>
      </c>
      <c r="AU126" s="34">
        <f t="shared" si="184"/>
        <v>0</v>
      </c>
      <c r="AV126" s="33">
        <f t="shared" si="185"/>
        <v>0</v>
      </c>
      <c r="AW126" s="34">
        <f t="shared" si="116"/>
        <v>0</v>
      </c>
      <c r="AX126" s="57">
        <f t="shared" si="119"/>
        <v>0</v>
      </c>
    </row>
    <row r="127" spans="1:50" ht="15" hidden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62"/>
        <v>0</v>
      </c>
      <c r="F127" s="74"/>
      <c r="G127" s="74"/>
      <c r="H127" s="75"/>
      <c r="I127" s="75"/>
      <c r="J127" s="75"/>
      <c r="K127" s="75"/>
      <c r="L127" s="33">
        <f t="shared" si="173"/>
        <v>0</v>
      </c>
      <c r="M127" s="34">
        <f t="shared" si="186"/>
        <v>0</v>
      </c>
      <c r="N127" s="33">
        <f t="shared" si="164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4"/>
        <v>0</v>
      </c>
      <c r="W127" s="34">
        <f t="shared" si="175"/>
        <v>0</v>
      </c>
      <c r="X127" s="33">
        <f t="shared" si="176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77"/>
        <v>0</v>
      </c>
      <c r="AG127" s="34">
        <f t="shared" si="178"/>
        <v>0</v>
      </c>
      <c r="AH127" s="33">
        <f t="shared" si="179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0"/>
        <v>0</v>
      </c>
      <c r="AQ127" s="34">
        <f t="shared" si="181"/>
        <v>0</v>
      </c>
      <c r="AR127" s="33">
        <f t="shared" si="182"/>
        <v>0</v>
      </c>
      <c r="AS127" s="34">
        <f t="shared" si="114"/>
        <v>0</v>
      </c>
      <c r="AT127" s="33">
        <f t="shared" si="183"/>
        <v>0</v>
      </c>
      <c r="AU127" s="34">
        <f t="shared" si="184"/>
        <v>0</v>
      </c>
      <c r="AV127" s="33">
        <f t="shared" si="185"/>
        <v>0</v>
      </c>
      <c r="AW127" s="34">
        <f t="shared" si="116"/>
        <v>0</v>
      </c>
      <c r="AX127" s="57">
        <f t="shared" si="119"/>
        <v>0</v>
      </c>
    </row>
    <row r="128" spans="1:50" ht="15" hidden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62"/>
        <v>0</v>
      </c>
      <c r="F128" s="74"/>
      <c r="G128" s="74"/>
      <c r="H128" s="75"/>
      <c r="I128" s="75"/>
      <c r="J128" s="75"/>
      <c r="K128" s="75"/>
      <c r="L128" s="33">
        <f t="shared" si="173"/>
        <v>0</v>
      </c>
      <c r="M128" s="34">
        <f t="shared" si="186"/>
        <v>0</v>
      </c>
      <c r="N128" s="33">
        <f t="shared" si="164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4"/>
        <v>0</v>
      </c>
      <c r="W128" s="34">
        <f t="shared" si="175"/>
        <v>0</v>
      </c>
      <c r="X128" s="33">
        <f t="shared" si="176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77"/>
        <v>0</v>
      </c>
      <c r="AG128" s="34">
        <f t="shared" si="178"/>
        <v>0</v>
      </c>
      <c r="AH128" s="33">
        <f t="shared" si="179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0"/>
        <v>0</v>
      </c>
      <c r="AQ128" s="34">
        <f t="shared" si="181"/>
        <v>0</v>
      </c>
      <c r="AR128" s="33">
        <f t="shared" si="182"/>
        <v>0</v>
      </c>
      <c r="AS128" s="34">
        <f t="shared" si="114"/>
        <v>0</v>
      </c>
      <c r="AT128" s="33">
        <f t="shared" si="183"/>
        <v>0</v>
      </c>
      <c r="AU128" s="34">
        <f t="shared" si="184"/>
        <v>0</v>
      </c>
      <c r="AV128" s="33">
        <f t="shared" si="185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87">SUM(C130)</f>
        <v>0</v>
      </c>
      <c r="D129" s="40">
        <f t="shared" si="187"/>
        <v>0</v>
      </c>
      <c r="E129" s="40">
        <f>SUM(E130)</f>
        <v>0</v>
      </c>
      <c r="F129" s="67">
        <f t="shared" ref="F129:L129" si="188">SUM(F130)</f>
        <v>0</v>
      </c>
      <c r="G129" s="67"/>
      <c r="H129" s="40">
        <f t="shared" si="188"/>
        <v>0</v>
      </c>
      <c r="I129" s="40"/>
      <c r="J129" s="40">
        <f t="shared" si="188"/>
        <v>0</v>
      </c>
      <c r="K129" s="40"/>
      <c r="L129" s="40">
        <f t="shared" si="188"/>
        <v>0</v>
      </c>
      <c r="M129" s="34">
        <f t="shared" si="186"/>
        <v>0</v>
      </c>
      <c r="N129" s="26">
        <f t="shared" ref="N129:N130" si="189">(IFERROR(L129/E129,0))</f>
        <v>0</v>
      </c>
      <c r="O129" s="34">
        <f t="shared" si="102"/>
        <v>0</v>
      </c>
      <c r="P129" s="67">
        <f t="shared" ref="P129:T129" si="190">SUM(P130)</f>
        <v>0</v>
      </c>
      <c r="Q129" s="67"/>
      <c r="R129" s="40">
        <f t="shared" si="190"/>
        <v>0</v>
      </c>
      <c r="S129" s="40"/>
      <c r="T129" s="40">
        <f t="shared" si="190"/>
        <v>0</v>
      </c>
      <c r="U129" s="40"/>
      <c r="V129" s="40">
        <f t="shared" ref="V129" si="191">SUM(V130)</f>
        <v>0</v>
      </c>
      <c r="W129" s="34">
        <f t="shared" si="175"/>
        <v>0</v>
      </c>
      <c r="X129" s="26">
        <f t="shared" ref="X129:X130" si="192">(IFERROR(V129/O129,0))</f>
        <v>0</v>
      </c>
      <c r="Y129" s="34">
        <f t="shared" si="106"/>
        <v>0</v>
      </c>
      <c r="Z129" s="40">
        <f t="shared" ref="Z129:AD129" si="193">SUM(Z130)</f>
        <v>0</v>
      </c>
      <c r="AA129" s="40"/>
      <c r="AB129" s="40">
        <f t="shared" si="193"/>
        <v>0</v>
      </c>
      <c r="AC129" s="40"/>
      <c r="AD129" s="40">
        <f t="shared" si="193"/>
        <v>0</v>
      </c>
      <c r="AE129" s="40"/>
      <c r="AF129" s="40">
        <f t="shared" ref="AF129" si="194">SUM(AF130)</f>
        <v>0</v>
      </c>
      <c r="AG129" s="34">
        <f t="shared" si="178"/>
        <v>0</v>
      </c>
      <c r="AH129" s="26">
        <f t="shared" ref="AH129:AH130" si="195">(IFERROR(AF129/Y129,0))</f>
        <v>0</v>
      </c>
      <c r="AI129" s="34">
        <f t="shared" si="110"/>
        <v>0</v>
      </c>
      <c r="AJ129" s="40">
        <f t="shared" ref="AJ129:AN129" si="196">SUM(AJ130)</f>
        <v>0</v>
      </c>
      <c r="AK129" s="40"/>
      <c r="AL129" s="40">
        <f t="shared" si="196"/>
        <v>0</v>
      </c>
      <c r="AM129" s="40"/>
      <c r="AN129" s="40">
        <f t="shared" si="196"/>
        <v>0</v>
      </c>
      <c r="AO129" s="40"/>
      <c r="AP129" s="40">
        <f t="shared" ref="AP129" si="197">SUM(AP130)</f>
        <v>0</v>
      </c>
      <c r="AQ129" s="34">
        <f t="shared" si="181"/>
        <v>0</v>
      </c>
      <c r="AR129" s="26">
        <f t="shared" ref="AR129:AR130" si="198">(IFERROR(AP129/AI129,0))</f>
        <v>0</v>
      </c>
      <c r="AS129" s="34">
        <f t="shared" si="114"/>
        <v>0</v>
      </c>
      <c r="AT129" s="40">
        <f t="shared" ref="AT129" si="199">SUM(AT130)</f>
        <v>0</v>
      </c>
      <c r="AU129" s="34">
        <f t="shared" si="184"/>
        <v>0</v>
      </c>
      <c r="AV129" s="26">
        <f t="shared" ref="AV129:AV130" si="200">(IFERROR(AT129/AM129,0))</f>
        <v>0</v>
      </c>
      <c r="AW129" s="34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/>
      <c r="D130" s="36"/>
      <c r="E130" s="36"/>
      <c r="F130" s="74"/>
      <c r="G130" s="74"/>
      <c r="H130" s="75"/>
      <c r="I130" s="75"/>
      <c r="J130" s="75"/>
      <c r="K130" s="75"/>
      <c r="L130" s="33">
        <f t="shared" si="163"/>
        <v>0</v>
      </c>
      <c r="M130" s="34">
        <f t="shared" si="186"/>
        <v>0</v>
      </c>
      <c r="N130" s="34">
        <f t="shared" si="189"/>
        <v>0</v>
      </c>
      <c r="O130" s="34">
        <f t="shared" si="102"/>
        <v>0</v>
      </c>
      <c r="P130" s="56"/>
      <c r="Q130" s="56"/>
      <c r="R130" s="36"/>
      <c r="S130" s="36"/>
      <c r="T130" s="36"/>
      <c r="U130" s="36"/>
      <c r="V130" s="33">
        <f t="shared" ref="V130" si="201">SUM(P130:T130)</f>
        <v>0</v>
      </c>
      <c r="W130" s="34">
        <f t="shared" si="175"/>
        <v>0</v>
      </c>
      <c r="X130" s="34">
        <f t="shared" si="192"/>
        <v>0</v>
      </c>
      <c r="Y130" s="34">
        <f t="shared" si="106"/>
        <v>0</v>
      </c>
      <c r="Z130" s="36"/>
      <c r="AA130" s="36"/>
      <c r="AB130" s="36"/>
      <c r="AC130" s="36"/>
      <c r="AD130" s="36"/>
      <c r="AE130" s="36"/>
      <c r="AF130" s="33">
        <f t="shared" ref="AF130" si="202">SUM(Z130:AD130)</f>
        <v>0</v>
      </c>
      <c r="AG130" s="34">
        <f t="shared" si="178"/>
        <v>0</v>
      </c>
      <c r="AH130" s="34">
        <f t="shared" si="195"/>
        <v>0</v>
      </c>
      <c r="AI130" s="34">
        <f t="shared" si="110"/>
        <v>0</v>
      </c>
      <c r="AJ130" s="36"/>
      <c r="AK130" s="36"/>
      <c r="AL130" s="36"/>
      <c r="AM130" s="36"/>
      <c r="AN130" s="36"/>
      <c r="AO130" s="36"/>
      <c r="AP130" s="33">
        <f t="shared" ref="AP130" si="203">SUM(AJ130:AN130)</f>
        <v>0</v>
      </c>
      <c r="AQ130" s="34">
        <f t="shared" si="181"/>
        <v>0</v>
      </c>
      <c r="AR130" s="34">
        <f t="shared" si="198"/>
        <v>0</v>
      </c>
      <c r="AS130" s="34">
        <f t="shared" si="114"/>
        <v>0</v>
      </c>
      <c r="AT130" s="33">
        <f t="shared" ref="AT130" si="204">SUM(AN130:AR130)</f>
        <v>0</v>
      </c>
      <c r="AU130" s="34">
        <f t="shared" si="184"/>
        <v>0</v>
      </c>
      <c r="AV130" s="34">
        <f t="shared" si="200"/>
        <v>0</v>
      </c>
      <c r="AW130" s="34">
        <f t="shared" si="116"/>
        <v>0</v>
      </c>
      <c r="AX130" s="57">
        <f t="shared" si="119"/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05">SUM(C132:C134)</f>
        <v>0</v>
      </c>
      <c r="D131" s="40">
        <f t="shared" si="205"/>
        <v>0</v>
      </c>
      <c r="E131" s="40">
        <f>SUM(E132:E134)</f>
        <v>0</v>
      </c>
      <c r="F131" s="67">
        <f t="shared" ref="F131:V131" si="206">SUM(F132:F134)</f>
        <v>0</v>
      </c>
      <c r="G131" s="67">
        <f t="shared" si="206"/>
        <v>0</v>
      </c>
      <c r="H131" s="67">
        <f t="shared" si="206"/>
        <v>0</v>
      </c>
      <c r="I131" s="67">
        <f t="shared" si="206"/>
        <v>0</v>
      </c>
      <c r="J131" s="67">
        <f t="shared" si="206"/>
        <v>0</v>
      </c>
      <c r="K131" s="67">
        <f t="shared" si="206"/>
        <v>0</v>
      </c>
      <c r="L131" s="40">
        <f t="shared" si="206"/>
        <v>0</v>
      </c>
      <c r="M131" s="26">
        <f t="shared" si="186"/>
        <v>0</v>
      </c>
      <c r="N131" s="40">
        <f t="shared" si="206"/>
        <v>0</v>
      </c>
      <c r="O131" s="26">
        <f t="shared" si="102"/>
        <v>0</v>
      </c>
      <c r="P131" s="67">
        <f t="shared" si="206"/>
        <v>0</v>
      </c>
      <c r="Q131" s="67">
        <f t="shared" si="206"/>
        <v>0</v>
      </c>
      <c r="R131" s="67">
        <f t="shared" si="206"/>
        <v>0</v>
      </c>
      <c r="S131" s="67">
        <f t="shared" si="206"/>
        <v>0</v>
      </c>
      <c r="T131" s="67">
        <f t="shared" si="206"/>
        <v>0</v>
      </c>
      <c r="U131" s="67">
        <f t="shared" si="206"/>
        <v>0</v>
      </c>
      <c r="V131" s="40">
        <f t="shared" si="206"/>
        <v>0</v>
      </c>
      <c r="W131" s="26">
        <f t="shared" si="175"/>
        <v>0</v>
      </c>
      <c r="X131" s="40">
        <f t="shared" ref="X131" si="207">SUM(X132:X134)</f>
        <v>0</v>
      </c>
      <c r="Y131" s="26">
        <f t="shared" si="106"/>
        <v>0</v>
      </c>
      <c r="Z131" s="67">
        <f t="shared" ref="Z131:AF131" si="208">SUM(Z132:Z134)</f>
        <v>0</v>
      </c>
      <c r="AA131" s="67">
        <f t="shared" si="208"/>
        <v>0</v>
      </c>
      <c r="AB131" s="67">
        <f t="shared" si="208"/>
        <v>0</v>
      </c>
      <c r="AC131" s="67">
        <f t="shared" si="208"/>
        <v>0</v>
      </c>
      <c r="AD131" s="67">
        <f t="shared" si="208"/>
        <v>0</v>
      </c>
      <c r="AE131" s="67">
        <f t="shared" si="208"/>
        <v>0</v>
      </c>
      <c r="AF131" s="40">
        <f t="shared" si="208"/>
        <v>0</v>
      </c>
      <c r="AG131" s="26">
        <f t="shared" si="178"/>
        <v>0</v>
      </c>
      <c r="AH131" s="40">
        <f t="shared" ref="AH131" si="209">SUM(AH132:AH134)</f>
        <v>0</v>
      </c>
      <c r="AI131" s="26">
        <f t="shared" si="110"/>
        <v>0</v>
      </c>
      <c r="AJ131" s="67">
        <f t="shared" ref="AJ131:AP131" si="210">SUM(AJ132:AJ134)</f>
        <v>0</v>
      </c>
      <c r="AK131" s="67">
        <f t="shared" si="210"/>
        <v>0</v>
      </c>
      <c r="AL131" s="67">
        <f t="shared" si="210"/>
        <v>0</v>
      </c>
      <c r="AM131" s="67">
        <f t="shared" si="210"/>
        <v>0</v>
      </c>
      <c r="AN131" s="67">
        <f t="shared" si="210"/>
        <v>0</v>
      </c>
      <c r="AO131" s="67">
        <f t="shared" si="210"/>
        <v>0</v>
      </c>
      <c r="AP131" s="40">
        <f t="shared" si="210"/>
        <v>0</v>
      </c>
      <c r="AQ131" s="26">
        <f t="shared" si="181"/>
        <v>0</v>
      </c>
      <c r="AR131" s="40">
        <f t="shared" ref="AR131" si="211">SUM(AR132:AR134)</f>
        <v>0</v>
      </c>
      <c r="AS131" s="26">
        <f t="shared" si="114"/>
        <v>0</v>
      </c>
      <c r="AT131" s="40">
        <f t="shared" ref="AT131" si="212">SUM(AT132:AT134)</f>
        <v>0</v>
      </c>
      <c r="AU131" s="26">
        <f t="shared" si="184"/>
        <v>0</v>
      </c>
      <c r="AV131" s="40">
        <f t="shared" ref="AV131" si="213">SUM(AV132:AV134)</f>
        <v>0</v>
      </c>
      <c r="AW131" s="26">
        <f t="shared" si="116"/>
        <v>0</v>
      </c>
      <c r="AX131" s="40">
        <f t="shared" ref="AX131" si="214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15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16">F132+H132+J132</f>
        <v>0</v>
      </c>
      <c r="M132" s="34">
        <f t="shared" si="186"/>
        <v>0</v>
      </c>
      <c r="N132" s="33">
        <f t="shared" ref="N132:N134" si="217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18">P132+R132+T132</f>
        <v>0</v>
      </c>
      <c r="W132" s="34">
        <f t="shared" si="175"/>
        <v>0</v>
      </c>
      <c r="X132" s="33">
        <f t="shared" ref="X132:X134" si="219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20">Z132+AB132+AD132</f>
        <v>0</v>
      </c>
      <c r="AG132" s="34">
        <f t="shared" si="178"/>
        <v>0</v>
      </c>
      <c r="AH132" s="33">
        <f t="shared" ref="AH132:AH134" si="221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22">AJ132+AL132+AN132</f>
        <v>0</v>
      </c>
      <c r="AQ132" s="34">
        <f t="shared" si="181"/>
        <v>0</v>
      </c>
      <c r="AR132" s="33">
        <f t="shared" ref="AR132:AR134" si="223">AK132+AM132+AO132</f>
        <v>0</v>
      </c>
      <c r="AS132" s="34">
        <f t="shared" si="114"/>
        <v>0</v>
      </c>
      <c r="AT132" s="33">
        <f t="shared" ref="AT132:AT134" si="224">L132+V132+AF132+AP132</f>
        <v>0</v>
      </c>
      <c r="AU132" s="34">
        <f t="shared" si="184"/>
        <v>0</v>
      </c>
      <c r="AV132" s="33">
        <f t="shared" ref="AV132:AV134" si="225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15"/>
        <v>0</v>
      </c>
      <c r="F133" s="56"/>
      <c r="G133" s="56"/>
      <c r="H133" s="36"/>
      <c r="I133" s="36"/>
      <c r="J133" s="36"/>
      <c r="K133" s="36"/>
      <c r="L133" s="33">
        <f t="shared" si="216"/>
        <v>0</v>
      </c>
      <c r="M133" s="34">
        <f t="shared" si="186"/>
        <v>0</v>
      </c>
      <c r="N133" s="33">
        <f t="shared" si="217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18"/>
        <v>0</v>
      </c>
      <c r="W133" s="34">
        <f t="shared" si="175"/>
        <v>0</v>
      </c>
      <c r="X133" s="33">
        <f t="shared" si="219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20"/>
        <v>0</v>
      </c>
      <c r="AG133" s="34">
        <f t="shared" si="178"/>
        <v>0</v>
      </c>
      <c r="AH133" s="33">
        <f t="shared" si="221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22"/>
        <v>0</v>
      </c>
      <c r="AQ133" s="34">
        <f t="shared" si="181"/>
        <v>0</v>
      </c>
      <c r="AR133" s="33">
        <f t="shared" si="223"/>
        <v>0</v>
      </c>
      <c r="AS133" s="34">
        <f t="shared" si="114"/>
        <v>0</v>
      </c>
      <c r="AT133" s="33">
        <f t="shared" si="224"/>
        <v>0</v>
      </c>
      <c r="AU133" s="34">
        <f t="shared" si="184"/>
        <v>0</v>
      </c>
      <c r="AV133" s="33">
        <f t="shared" si="225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15"/>
        <v>0</v>
      </c>
      <c r="F134" s="74"/>
      <c r="G134" s="74"/>
      <c r="H134" s="75"/>
      <c r="I134" s="75"/>
      <c r="J134" s="75"/>
      <c r="K134" s="75"/>
      <c r="L134" s="33">
        <f t="shared" si="216"/>
        <v>0</v>
      </c>
      <c r="M134" s="34">
        <f t="shared" si="186"/>
        <v>0</v>
      </c>
      <c r="N134" s="33">
        <f t="shared" si="217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18"/>
        <v>0</v>
      </c>
      <c r="W134" s="34">
        <f t="shared" si="175"/>
        <v>0</v>
      </c>
      <c r="X134" s="33">
        <f t="shared" si="219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20"/>
        <v>0</v>
      </c>
      <c r="AG134" s="34">
        <f t="shared" si="178"/>
        <v>0</v>
      </c>
      <c r="AH134" s="33">
        <f t="shared" si="221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22"/>
        <v>0</v>
      </c>
      <c r="AQ134" s="34">
        <f t="shared" si="181"/>
        <v>0</v>
      </c>
      <c r="AR134" s="33">
        <f t="shared" si="223"/>
        <v>0</v>
      </c>
      <c r="AS134" s="34">
        <f t="shared" si="114"/>
        <v>0</v>
      </c>
      <c r="AT134" s="33">
        <f t="shared" si="224"/>
        <v>0</v>
      </c>
      <c r="AU134" s="34">
        <f t="shared" si="184"/>
        <v>0</v>
      </c>
      <c r="AV134" s="33">
        <f t="shared" si="225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26">SUM(D136:D139)</f>
        <v>0</v>
      </c>
      <c r="E135" s="40">
        <f t="shared" si="226"/>
        <v>0</v>
      </c>
      <c r="F135" s="40">
        <f t="shared" si="226"/>
        <v>0</v>
      </c>
      <c r="G135" s="40">
        <f t="shared" si="226"/>
        <v>0</v>
      </c>
      <c r="H135" s="40">
        <f t="shared" si="226"/>
        <v>0</v>
      </c>
      <c r="I135" s="40">
        <f t="shared" si="226"/>
        <v>0</v>
      </c>
      <c r="J135" s="40">
        <f t="shared" si="226"/>
        <v>0</v>
      </c>
      <c r="K135" s="40">
        <f t="shared" si="226"/>
        <v>0</v>
      </c>
      <c r="L135" s="40">
        <f t="shared" si="226"/>
        <v>0</v>
      </c>
      <c r="M135" s="26">
        <f t="shared" si="186"/>
        <v>0</v>
      </c>
      <c r="N135" s="40">
        <f t="shared" si="226"/>
        <v>0</v>
      </c>
      <c r="O135" s="26">
        <f t="shared" si="102"/>
        <v>0</v>
      </c>
      <c r="P135" s="40">
        <f t="shared" ref="P135:V135" si="227">SUM(P136:P139)</f>
        <v>0</v>
      </c>
      <c r="Q135" s="40">
        <f t="shared" si="227"/>
        <v>0</v>
      </c>
      <c r="R135" s="40">
        <f t="shared" si="227"/>
        <v>0</v>
      </c>
      <c r="S135" s="40">
        <f t="shared" si="227"/>
        <v>0</v>
      </c>
      <c r="T135" s="40">
        <f t="shared" si="227"/>
        <v>0</v>
      </c>
      <c r="U135" s="40">
        <f t="shared" si="227"/>
        <v>0</v>
      </c>
      <c r="V135" s="40">
        <f t="shared" si="227"/>
        <v>0</v>
      </c>
      <c r="W135" s="26">
        <f t="shared" si="175"/>
        <v>0</v>
      </c>
      <c r="X135" s="40">
        <f t="shared" ref="X135" si="228">SUM(X136:X139)</f>
        <v>0</v>
      </c>
      <c r="Y135" s="26">
        <f t="shared" si="106"/>
        <v>0</v>
      </c>
      <c r="Z135" s="40">
        <f t="shared" ref="Z135:AF135" si="229">SUM(Z136:Z139)</f>
        <v>0</v>
      </c>
      <c r="AA135" s="40">
        <f t="shared" si="229"/>
        <v>0</v>
      </c>
      <c r="AB135" s="40">
        <f t="shared" si="229"/>
        <v>0</v>
      </c>
      <c r="AC135" s="40">
        <f t="shared" si="229"/>
        <v>0</v>
      </c>
      <c r="AD135" s="40">
        <f t="shared" si="229"/>
        <v>0</v>
      </c>
      <c r="AE135" s="40">
        <f t="shared" si="229"/>
        <v>0</v>
      </c>
      <c r="AF135" s="40">
        <f t="shared" si="229"/>
        <v>0</v>
      </c>
      <c r="AG135" s="26">
        <f t="shared" si="178"/>
        <v>0</v>
      </c>
      <c r="AH135" s="40">
        <f t="shared" ref="AH135" si="230">SUM(AH136:AH139)</f>
        <v>0</v>
      </c>
      <c r="AI135" s="26">
        <f t="shared" si="110"/>
        <v>0</v>
      </c>
      <c r="AJ135" s="40">
        <f t="shared" ref="AJ135:AP135" si="231">SUM(AJ136:AJ139)</f>
        <v>0</v>
      </c>
      <c r="AK135" s="40">
        <f t="shared" si="231"/>
        <v>0</v>
      </c>
      <c r="AL135" s="40">
        <f t="shared" si="231"/>
        <v>0</v>
      </c>
      <c r="AM135" s="40">
        <f t="shared" si="231"/>
        <v>0</v>
      </c>
      <c r="AN135" s="40">
        <f t="shared" si="231"/>
        <v>0</v>
      </c>
      <c r="AO135" s="40">
        <f t="shared" si="231"/>
        <v>0</v>
      </c>
      <c r="AP135" s="40">
        <f t="shared" si="231"/>
        <v>0</v>
      </c>
      <c r="AQ135" s="26">
        <f t="shared" si="181"/>
        <v>0</v>
      </c>
      <c r="AR135" s="40">
        <f t="shared" ref="AR135" si="232">SUM(AR136:AR139)</f>
        <v>0</v>
      </c>
      <c r="AS135" s="26">
        <f t="shared" si="114"/>
        <v>0</v>
      </c>
      <c r="AT135" s="40">
        <f t="shared" ref="AT135" si="233">SUM(AT136:AT139)</f>
        <v>0</v>
      </c>
      <c r="AU135" s="26">
        <f t="shared" si="184"/>
        <v>0</v>
      </c>
      <c r="AV135" s="40">
        <f t="shared" ref="AV135" si="234">SUM(AV136:AV139)</f>
        <v>0</v>
      </c>
      <c r="AW135" s="26">
        <f t="shared" si="116"/>
        <v>0</v>
      </c>
      <c r="AX135" s="40">
        <f t="shared" ref="AX135" si="235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36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37">F136+H136+J136</f>
        <v>0</v>
      </c>
      <c r="M136" s="34">
        <f t="shared" si="186"/>
        <v>0</v>
      </c>
      <c r="N136" s="33">
        <f t="shared" ref="N136:N138" si="238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39">P136+R136+T136</f>
        <v>0</v>
      </c>
      <c r="W136" s="34">
        <f t="shared" si="175"/>
        <v>0</v>
      </c>
      <c r="X136" s="33">
        <f t="shared" ref="X136:X138" si="240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41">Z136+AB136+AD136</f>
        <v>0</v>
      </c>
      <c r="AG136" s="34">
        <f t="shared" si="178"/>
        <v>0</v>
      </c>
      <c r="AH136" s="33">
        <f t="shared" ref="AH136:AH138" si="242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43">AJ136+AL136+AN136</f>
        <v>0</v>
      </c>
      <c r="AQ136" s="34">
        <f t="shared" si="181"/>
        <v>0</v>
      </c>
      <c r="AR136" s="33">
        <f t="shared" ref="AR136:AR138" si="244">AK136+AM136+AO136</f>
        <v>0</v>
      </c>
      <c r="AS136" s="34">
        <f t="shared" si="114"/>
        <v>0</v>
      </c>
      <c r="AT136" s="33">
        <f t="shared" ref="AT136:AT138" si="245">L136+V136+AF136+AP136</f>
        <v>0</v>
      </c>
      <c r="AU136" s="34">
        <f t="shared" si="184"/>
        <v>0</v>
      </c>
      <c r="AV136" s="33">
        <f t="shared" ref="AV136:AV138" si="246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36"/>
        <v>0</v>
      </c>
      <c r="F137" s="74"/>
      <c r="G137" s="74"/>
      <c r="H137" s="75"/>
      <c r="I137" s="75"/>
      <c r="J137" s="75"/>
      <c r="K137" s="75"/>
      <c r="L137" s="33">
        <f t="shared" si="237"/>
        <v>0</v>
      </c>
      <c r="M137" s="34">
        <f t="shared" si="186"/>
        <v>0</v>
      </c>
      <c r="N137" s="33">
        <f t="shared" si="238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39"/>
        <v>0</v>
      </c>
      <c r="W137" s="34">
        <f t="shared" si="175"/>
        <v>0</v>
      </c>
      <c r="X137" s="33">
        <f t="shared" si="240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41"/>
        <v>0</v>
      </c>
      <c r="AG137" s="34">
        <f t="shared" si="178"/>
        <v>0</v>
      </c>
      <c r="AH137" s="33">
        <f t="shared" si="242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43"/>
        <v>0</v>
      </c>
      <c r="AQ137" s="34">
        <f t="shared" si="181"/>
        <v>0</v>
      </c>
      <c r="AR137" s="33">
        <f t="shared" si="244"/>
        <v>0</v>
      </c>
      <c r="AS137" s="34">
        <f t="shared" si="114"/>
        <v>0</v>
      </c>
      <c r="AT137" s="33">
        <f t="shared" si="245"/>
        <v>0</v>
      </c>
      <c r="AU137" s="34">
        <f t="shared" si="184"/>
        <v>0</v>
      </c>
      <c r="AV137" s="33">
        <f t="shared" si="246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36"/>
        <v>0</v>
      </c>
      <c r="F138" s="74"/>
      <c r="G138" s="74"/>
      <c r="H138" s="75"/>
      <c r="I138" s="75"/>
      <c r="J138" s="75"/>
      <c r="K138" s="75"/>
      <c r="L138" s="33">
        <f t="shared" si="237"/>
        <v>0</v>
      </c>
      <c r="M138" s="34">
        <f t="shared" si="186"/>
        <v>0</v>
      </c>
      <c r="N138" s="33">
        <f t="shared" si="238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39"/>
        <v>0</v>
      </c>
      <c r="W138" s="34">
        <f t="shared" si="175"/>
        <v>0</v>
      </c>
      <c r="X138" s="33">
        <f t="shared" si="240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41"/>
        <v>0</v>
      </c>
      <c r="AG138" s="34">
        <f t="shared" si="178"/>
        <v>0</v>
      </c>
      <c r="AH138" s="33">
        <f t="shared" si="242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43"/>
        <v>0</v>
      </c>
      <c r="AQ138" s="34">
        <f t="shared" si="181"/>
        <v>0</v>
      </c>
      <c r="AR138" s="33">
        <f t="shared" si="244"/>
        <v>0</v>
      </c>
      <c r="AS138" s="34">
        <f t="shared" si="114"/>
        <v>0</v>
      </c>
      <c r="AT138" s="33">
        <f t="shared" si="245"/>
        <v>0</v>
      </c>
      <c r="AU138" s="34">
        <f t="shared" si="184"/>
        <v>0</v>
      </c>
      <c r="AV138" s="33">
        <f t="shared" si="246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47">SUM(C139:D139)</f>
        <v>0</v>
      </c>
      <c r="F139" s="74"/>
      <c r="G139" s="74"/>
      <c r="H139" s="75"/>
      <c r="I139" s="75"/>
      <c r="J139" s="75"/>
      <c r="K139" s="75"/>
      <c r="L139" s="33">
        <f t="shared" ref="L139" si="248">F139+H139+J139</f>
        <v>0</v>
      </c>
      <c r="M139" s="34">
        <f t="shared" ref="M139:M140" si="249">(IFERROR(L139/$E139,0))</f>
        <v>0</v>
      </c>
      <c r="N139" s="33">
        <f t="shared" ref="N139" si="250">G139+I139+K139</f>
        <v>0</v>
      </c>
      <c r="O139" s="34">
        <f t="shared" ref="O139:O140" si="251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52">P139+R139+T139</f>
        <v>0</v>
      </c>
      <c r="W139" s="34">
        <f t="shared" ref="W139:W140" si="253">(IFERROR(V139/$E139,0))</f>
        <v>0</v>
      </c>
      <c r="X139" s="33">
        <f t="shared" ref="X139" si="254">Q139+S139+U139</f>
        <v>0</v>
      </c>
      <c r="Y139" s="34">
        <f t="shared" ref="Y139:Y140" si="255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56">Z139+AB139+AD139</f>
        <v>0</v>
      </c>
      <c r="AG139" s="34">
        <f t="shared" ref="AG139:AG140" si="257">(IFERROR(AF139/$E139,0))</f>
        <v>0</v>
      </c>
      <c r="AH139" s="33">
        <f t="shared" ref="AH139" si="258">AA139+AC139+AE139</f>
        <v>0</v>
      </c>
      <c r="AI139" s="34">
        <f t="shared" ref="AI139:AI140" si="259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60">AJ139+AL139+AN139</f>
        <v>0</v>
      </c>
      <c r="AQ139" s="34">
        <f t="shared" ref="AQ139:AQ140" si="261">(IFERROR(AP139/$E139,0))</f>
        <v>0</v>
      </c>
      <c r="AR139" s="33">
        <f t="shared" ref="AR139" si="262">AK139+AM139+AO139</f>
        <v>0</v>
      </c>
      <c r="AS139" s="34">
        <f t="shared" ref="AS139:AS140" si="263">(IFERROR(AR139/AP139,0))</f>
        <v>0</v>
      </c>
      <c r="AT139" s="33">
        <f t="shared" ref="AT139" si="264">L139+V139+AF139+AP139</f>
        <v>0</v>
      </c>
      <c r="AU139" s="34">
        <f t="shared" ref="AU139:AU140" si="265">(IFERROR(AT139/$E139,0))</f>
        <v>0</v>
      </c>
      <c r="AV139" s="33">
        <f t="shared" ref="AV139" si="266">N139+X139+AH139+AR139</f>
        <v>0</v>
      </c>
      <c r="AW139" s="34">
        <f t="shared" ref="AW139:AW140" si="267">(IFERROR(AV139/AT139,0))</f>
        <v>0</v>
      </c>
      <c r="AX139" s="57">
        <f t="shared" ref="AX139" si="268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269">SUM(E141:E142)</f>
        <v>0</v>
      </c>
      <c r="F140" s="40">
        <f t="shared" si="269"/>
        <v>0</v>
      </c>
      <c r="G140" s="40">
        <f t="shared" si="269"/>
        <v>0</v>
      </c>
      <c r="H140" s="40">
        <f t="shared" si="269"/>
        <v>0</v>
      </c>
      <c r="I140" s="40">
        <f t="shared" si="269"/>
        <v>0</v>
      </c>
      <c r="J140" s="40">
        <f t="shared" si="269"/>
        <v>0</v>
      </c>
      <c r="K140" s="40">
        <f t="shared" si="269"/>
        <v>0</v>
      </c>
      <c r="L140" s="40">
        <f>SUM(L141:L142)</f>
        <v>0</v>
      </c>
      <c r="M140" s="26">
        <f t="shared" si="249"/>
        <v>0</v>
      </c>
      <c r="N140" s="40">
        <f t="shared" ref="N140" si="270">SUM(N141)</f>
        <v>0</v>
      </c>
      <c r="O140" s="26">
        <f t="shared" si="251"/>
        <v>0</v>
      </c>
      <c r="P140" s="40">
        <f t="shared" ref="P140:V140" si="271">SUM(P141:P142)</f>
        <v>0</v>
      </c>
      <c r="Q140" s="40">
        <f t="shared" si="271"/>
        <v>0</v>
      </c>
      <c r="R140" s="40">
        <f t="shared" si="271"/>
        <v>0</v>
      </c>
      <c r="S140" s="40">
        <f t="shared" si="271"/>
        <v>0</v>
      </c>
      <c r="T140" s="40">
        <f t="shared" si="271"/>
        <v>0</v>
      </c>
      <c r="U140" s="40">
        <f t="shared" si="271"/>
        <v>0</v>
      </c>
      <c r="V140" s="40">
        <f t="shared" si="271"/>
        <v>0</v>
      </c>
      <c r="W140" s="26">
        <f t="shared" si="253"/>
        <v>0</v>
      </c>
      <c r="X140" s="40">
        <f t="shared" ref="X140" si="272">SUM(X141)</f>
        <v>0</v>
      </c>
      <c r="Y140" s="26">
        <f t="shared" si="255"/>
        <v>0</v>
      </c>
      <c r="Z140" s="40">
        <f t="shared" ref="Z140:AF140" si="273">SUM(Z141:Z142)</f>
        <v>0</v>
      </c>
      <c r="AA140" s="40">
        <f t="shared" si="273"/>
        <v>0</v>
      </c>
      <c r="AB140" s="40">
        <f t="shared" si="273"/>
        <v>0</v>
      </c>
      <c r="AC140" s="40">
        <f t="shared" si="273"/>
        <v>0</v>
      </c>
      <c r="AD140" s="40">
        <f t="shared" si="273"/>
        <v>0</v>
      </c>
      <c r="AE140" s="40">
        <f t="shared" si="273"/>
        <v>0</v>
      </c>
      <c r="AF140" s="40">
        <f t="shared" si="273"/>
        <v>0</v>
      </c>
      <c r="AG140" s="26">
        <f t="shared" si="257"/>
        <v>0</v>
      </c>
      <c r="AH140" s="40">
        <f t="shared" ref="AH140" si="274">SUM(AH141)</f>
        <v>0</v>
      </c>
      <c r="AI140" s="26">
        <f t="shared" si="259"/>
        <v>0</v>
      </c>
      <c r="AJ140" s="40">
        <f t="shared" ref="AJ140:AP140" si="275">SUM(AJ141:AJ142)</f>
        <v>0</v>
      </c>
      <c r="AK140" s="40">
        <f t="shared" si="275"/>
        <v>0</v>
      </c>
      <c r="AL140" s="40">
        <f t="shared" si="275"/>
        <v>0</v>
      </c>
      <c r="AM140" s="40">
        <f t="shared" si="275"/>
        <v>0</v>
      </c>
      <c r="AN140" s="40">
        <f t="shared" si="275"/>
        <v>0</v>
      </c>
      <c r="AO140" s="40">
        <f t="shared" si="275"/>
        <v>0</v>
      </c>
      <c r="AP140" s="40">
        <f t="shared" si="275"/>
        <v>0</v>
      </c>
      <c r="AQ140" s="26">
        <f t="shared" si="261"/>
        <v>0</v>
      </c>
      <c r="AR140" s="40">
        <f t="shared" ref="AR140" si="276">SUM(AR141)</f>
        <v>0</v>
      </c>
      <c r="AS140" s="26">
        <f t="shared" si="263"/>
        <v>0</v>
      </c>
      <c r="AT140" s="40">
        <f t="shared" ref="AT140" si="277">SUM(AT141:AT142)</f>
        <v>0</v>
      </c>
      <c r="AU140" s="26">
        <f t="shared" si="265"/>
        <v>0</v>
      </c>
      <c r="AV140" s="40">
        <f t="shared" ref="AV140" si="278">SUM(AV141)</f>
        <v>0</v>
      </c>
      <c r="AW140" s="26">
        <f t="shared" si="267"/>
        <v>0</v>
      </c>
      <c r="AX140" s="40">
        <f t="shared" ref="AX140" si="279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280">L141+V141+AF141+AP141</f>
        <v>0</v>
      </c>
      <c r="AU141" s="34">
        <f>(IFERROR(AT141/$E141,0))</f>
        <v>0</v>
      </c>
      <c r="AV141" s="33">
        <f t="shared" ref="AV141:AV142" si="281">N141+X141+AH141+AR141</f>
        <v>0</v>
      </c>
      <c r="AW141" s="34">
        <f>(IFERROR(AV141/AT141,0))</f>
        <v>0</v>
      </c>
      <c r="AX141" s="57">
        <f t="shared" ref="AX141:AX142" si="282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280"/>
        <v>0</v>
      </c>
      <c r="AU142" s="34">
        <f>(IFERROR(AT142/$E142,0))</f>
        <v>0</v>
      </c>
      <c r="AV142" s="33">
        <f t="shared" si="281"/>
        <v>0</v>
      </c>
      <c r="AW142" s="34">
        <f>(IFERROR(AV142/AT142,0))</f>
        <v>0</v>
      </c>
      <c r="AX142" s="57">
        <f t="shared" si="282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283">SUM(C144:C146)</f>
        <v>0</v>
      </c>
      <c r="D143" s="40">
        <f t="shared" si="283"/>
        <v>0</v>
      </c>
      <c r="E143" s="40">
        <f>SUM(E144:E146)</f>
        <v>0</v>
      </c>
      <c r="F143" s="67">
        <f t="shared" ref="F143:N143" si="284">SUM(F144:F146)</f>
        <v>0</v>
      </c>
      <c r="G143" s="67">
        <f t="shared" si="284"/>
        <v>0</v>
      </c>
      <c r="H143" s="67">
        <f t="shared" si="284"/>
        <v>0</v>
      </c>
      <c r="I143" s="67">
        <f t="shared" si="284"/>
        <v>0</v>
      </c>
      <c r="J143" s="67">
        <f t="shared" si="284"/>
        <v>0</v>
      </c>
      <c r="K143" s="67">
        <f t="shared" si="284"/>
        <v>0</v>
      </c>
      <c r="L143" s="40">
        <f t="shared" si="284"/>
        <v>0</v>
      </c>
      <c r="M143" s="26">
        <f>(IFERROR(L143/$E143,0))</f>
        <v>0</v>
      </c>
      <c r="N143" s="40">
        <f t="shared" si="284"/>
        <v>0</v>
      </c>
      <c r="O143" s="26">
        <f>(IFERROR(N143/L143,0))</f>
        <v>0</v>
      </c>
      <c r="P143" s="67">
        <f t="shared" ref="P143:V143" si="285">SUM(P144:P146)</f>
        <v>0</v>
      </c>
      <c r="Q143" s="67">
        <f>SUM(Q144:Q146)</f>
        <v>0</v>
      </c>
      <c r="R143" s="67">
        <f t="shared" si="285"/>
        <v>0</v>
      </c>
      <c r="S143" s="67">
        <f t="shared" si="285"/>
        <v>0</v>
      </c>
      <c r="T143" s="67">
        <f t="shared" si="285"/>
        <v>0</v>
      </c>
      <c r="U143" s="67">
        <f t="shared" si="285"/>
        <v>0</v>
      </c>
      <c r="V143" s="40">
        <f t="shared" si="285"/>
        <v>0</v>
      </c>
      <c r="W143" s="26">
        <f>(IFERROR(V143/$E143,0))</f>
        <v>0</v>
      </c>
      <c r="X143" s="40">
        <f t="shared" ref="X143" si="286">SUM(X144:X146)</f>
        <v>0</v>
      </c>
      <c r="Y143" s="26">
        <f>(IFERROR(X143/V143,0))</f>
        <v>0</v>
      </c>
      <c r="Z143" s="40">
        <f t="shared" ref="Z143:AF143" si="287">SUM(Z144:Z146)</f>
        <v>0</v>
      </c>
      <c r="AA143" s="40">
        <f t="shared" si="287"/>
        <v>0</v>
      </c>
      <c r="AB143" s="40">
        <f t="shared" si="287"/>
        <v>0</v>
      </c>
      <c r="AC143" s="40">
        <f t="shared" si="287"/>
        <v>0</v>
      </c>
      <c r="AD143" s="40">
        <f t="shared" si="287"/>
        <v>0</v>
      </c>
      <c r="AE143" s="40">
        <f t="shared" si="287"/>
        <v>0</v>
      </c>
      <c r="AF143" s="40">
        <f t="shared" si="287"/>
        <v>0</v>
      </c>
      <c r="AG143" s="26">
        <f>(IFERROR(AF143/$E143,0))</f>
        <v>0</v>
      </c>
      <c r="AH143" s="40">
        <f t="shared" ref="AH143" si="288">SUM(AH144:AH146)</f>
        <v>0</v>
      </c>
      <c r="AI143" s="26">
        <f>(IFERROR(AH143/AF143,0))</f>
        <v>0</v>
      </c>
      <c r="AJ143" s="40">
        <f t="shared" ref="AJ143:AP143" si="289">SUM(AJ144:AJ146)</f>
        <v>0</v>
      </c>
      <c r="AK143" s="40">
        <f t="shared" si="289"/>
        <v>0</v>
      </c>
      <c r="AL143" s="40">
        <f t="shared" si="289"/>
        <v>0</v>
      </c>
      <c r="AM143" s="40">
        <f t="shared" si="289"/>
        <v>0</v>
      </c>
      <c r="AN143" s="40">
        <f t="shared" si="289"/>
        <v>0</v>
      </c>
      <c r="AO143" s="40">
        <f t="shared" si="289"/>
        <v>0</v>
      </c>
      <c r="AP143" s="40">
        <f t="shared" si="289"/>
        <v>0</v>
      </c>
      <c r="AQ143" s="26">
        <f>(IFERROR(AP143/$E143,0))</f>
        <v>0</v>
      </c>
      <c r="AR143" s="40">
        <f t="shared" ref="AR143" si="290">SUM(AR144:AR146)</f>
        <v>0</v>
      </c>
      <c r="AS143" s="26">
        <f>(IFERROR(AR143/AP143,0))</f>
        <v>0</v>
      </c>
      <c r="AT143" s="40">
        <f t="shared" ref="AT143" si="291">SUM(AT144:AT146)</f>
        <v>0</v>
      </c>
      <c r="AU143" s="26">
        <f>(IFERROR(AT143/$E143,0))</f>
        <v>0</v>
      </c>
      <c r="AV143" s="40">
        <f t="shared" ref="AV143" si="292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293">SUM(C144:D144)</f>
        <v>0</v>
      </c>
      <c r="F144" s="74"/>
      <c r="G144" s="74"/>
      <c r="H144" s="75"/>
      <c r="I144" s="75"/>
      <c r="J144" s="75"/>
      <c r="K144" s="75"/>
      <c r="L144" s="33">
        <f t="shared" ref="L144:L146" si="294">F144+H144+J144</f>
        <v>0</v>
      </c>
      <c r="M144" s="34">
        <f t="shared" ref="M144:M146" si="295">(IFERROR(L144/$E144,0))</f>
        <v>0</v>
      </c>
      <c r="N144" s="33">
        <f t="shared" ref="N144:N146" si="296">G144+I144+K144</f>
        <v>0</v>
      </c>
      <c r="O144" s="34">
        <f t="shared" ref="O144:O146" si="297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298">P144+R144+T144</f>
        <v>0</v>
      </c>
      <c r="W144" s="34">
        <f t="shared" ref="W144:W146" si="299">(IFERROR(V144/$E144,0))</f>
        <v>0</v>
      </c>
      <c r="X144" s="33">
        <f t="shared" ref="X144:X146" si="300">Q144+S144+U144</f>
        <v>0</v>
      </c>
      <c r="Y144" s="34">
        <f t="shared" ref="Y144:Y146" si="301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02">Z144+AB144+AD144</f>
        <v>0</v>
      </c>
      <c r="AG144" s="34">
        <f t="shared" ref="AG144:AG146" si="303">(IFERROR(AF144/$E144,0))</f>
        <v>0</v>
      </c>
      <c r="AH144" s="33">
        <f t="shared" ref="AH144:AH146" si="304">AA144+AC144+AE144</f>
        <v>0</v>
      </c>
      <c r="AI144" s="34">
        <f t="shared" ref="AI144:AI146" si="305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06">AJ144+AL144+AN144</f>
        <v>0</v>
      </c>
      <c r="AQ144" s="34">
        <f t="shared" ref="AQ144:AQ146" si="307">(IFERROR(AP144/$E144,0))</f>
        <v>0</v>
      </c>
      <c r="AR144" s="33">
        <f t="shared" ref="AR144:AR146" si="308">AK144+AM144+AO144</f>
        <v>0</v>
      </c>
      <c r="AS144" s="34">
        <f t="shared" ref="AS144:AS146" si="309">(IFERROR(AR144/AP144,0))</f>
        <v>0</v>
      </c>
      <c r="AT144" s="33">
        <f t="shared" ref="AT144:AT146" si="310">L144+V144+AF144+AP144</f>
        <v>0</v>
      </c>
      <c r="AU144" s="34">
        <f t="shared" ref="AU144:AU146" si="311">(IFERROR(AT144/$E144,0))</f>
        <v>0</v>
      </c>
      <c r="AV144" s="33">
        <f t="shared" ref="AV144:AV146" si="312">N144+X144+AH144+AR144</f>
        <v>0</v>
      </c>
      <c r="AW144" s="34">
        <f t="shared" ref="AW144:AW146" si="313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293"/>
        <v>0</v>
      </c>
      <c r="F145" s="81"/>
      <c r="G145" s="81"/>
      <c r="H145" s="82"/>
      <c r="I145" s="82"/>
      <c r="J145" s="82"/>
      <c r="K145" s="82"/>
      <c r="L145" s="33">
        <f t="shared" si="294"/>
        <v>0</v>
      </c>
      <c r="M145" s="34">
        <f t="shared" si="295"/>
        <v>0</v>
      </c>
      <c r="N145" s="33">
        <f t="shared" si="296"/>
        <v>0</v>
      </c>
      <c r="O145" s="34">
        <f t="shared" si="297"/>
        <v>0</v>
      </c>
      <c r="P145" s="56"/>
      <c r="Q145" s="56"/>
      <c r="R145" s="36"/>
      <c r="S145" s="36"/>
      <c r="T145" s="36"/>
      <c r="U145" s="36"/>
      <c r="V145" s="33">
        <f t="shared" si="298"/>
        <v>0</v>
      </c>
      <c r="W145" s="34">
        <f t="shared" si="299"/>
        <v>0</v>
      </c>
      <c r="X145" s="33">
        <f t="shared" si="300"/>
        <v>0</v>
      </c>
      <c r="Y145" s="34">
        <f t="shared" si="301"/>
        <v>0</v>
      </c>
      <c r="Z145" s="36"/>
      <c r="AA145" s="36"/>
      <c r="AB145" s="36"/>
      <c r="AC145" s="36"/>
      <c r="AD145" s="36"/>
      <c r="AE145" s="36"/>
      <c r="AF145" s="33">
        <f t="shared" si="302"/>
        <v>0</v>
      </c>
      <c r="AG145" s="34">
        <f t="shared" si="303"/>
        <v>0</v>
      </c>
      <c r="AH145" s="33">
        <f t="shared" si="304"/>
        <v>0</v>
      </c>
      <c r="AI145" s="34">
        <f t="shared" si="305"/>
        <v>0</v>
      </c>
      <c r="AJ145" s="36"/>
      <c r="AK145" s="36"/>
      <c r="AL145" s="36"/>
      <c r="AM145" s="36"/>
      <c r="AN145" s="36"/>
      <c r="AO145" s="36"/>
      <c r="AP145" s="33">
        <f t="shared" si="306"/>
        <v>0</v>
      </c>
      <c r="AQ145" s="34">
        <f t="shared" si="307"/>
        <v>0</v>
      </c>
      <c r="AR145" s="33">
        <f t="shared" si="308"/>
        <v>0</v>
      </c>
      <c r="AS145" s="34">
        <f t="shared" si="309"/>
        <v>0</v>
      </c>
      <c r="AT145" s="33">
        <f t="shared" si="310"/>
        <v>0</v>
      </c>
      <c r="AU145" s="34">
        <f t="shared" si="311"/>
        <v>0</v>
      </c>
      <c r="AV145" s="33">
        <f t="shared" si="312"/>
        <v>0</v>
      </c>
      <c r="AW145" s="34">
        <f t="shared" si="313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293"/>
        <v>0</v>
      </c>
      <c r="F146" s="84"/>
      <c r="G146" s="84"/>
      <c r="H146" s="85"/>
      <c r="I146" s="85"/>
      <c r="J146" s="85"/>
      <c r="K146" s="85"/>
      <c r="L146" s="33">
        <f t="shared" si="294"/>
        <v>0</v>
      </c>
      <c r="M146" s="46">
        <f t="shared" si="295"/>
        <v>0</v>
      </c>
      <c r="N146" s="45">
        <f t="shared" si="296"/>
        <v>0</v>
      </c>
      <c r="O146" s="46">
        <f t="shared" si="297"/>
        <v>0</v>
      </c>
      <c r="P146" s="86"/>
      <c r="Q146" s="86"/>
      <c r="R146" s="80"/>
      <c r="S146" s="80"/>
      <c r="T146" s="80"/>
      <c r="U146" s="80"/>
      <c r="V146" s="33">
        <f t="shared" si="298"/>
        <v>0</v>
      </c>
      <c r="W146" s="46">
        <f t="shared" si="299"/>
        <v>0</v>
      </c>
      <c r="X146" s="45">
        <f t="shared" si="300"/>
        <v>0</v>
      </c>
      <c r="Y146" s="46">
        <f t="shared" si="301"/>
        <v>0</v>
      </c>
      <c r="Z146" s="80"/>
      <c r="AA146" s="80"/>
      <c r="AB146" s="80"/>
      <c r="AC146" s="80"/>
      <c r="AD146" s="80"/>
      <c r="AE146" s="80"/>
      <c r="AF146" s="33">
        <f t="shared" si="302"/>
        <v>0</v>
      </c>
      <c r="AG146" s="46">
        <f t="shared" si="303"/>
        <v>0</v>
      </c>
      <c r="AH146" s="45">
        <f t="shared" si="304"/>
        <v>0</v>
      </c>
      <c r="AI146" s="46">
        <f t="shared" si="305"/>
        <v>0</v>
      </c>
      <c r="AJ146" s="80"/>
      <c r="AK146" s="80"/>
      <c r="AL146" s="80"/>
      <c r="AM146" s="80"/>
      <c r="AN146" s="80"/>
      <c r="AO146" s="80"/>
      <c r="AP146" s="33">
        <f t="shared" si="306"/>
        <v>0</v>
      </c>
      <c r="AQ146" s="46">
        <f t="shared" si="307"/>
        <v>0</v>
      </c>
      <c r="AR146" s="45">
        <f t="shared" si="308"/>
        <v>0</v>
      </c>
      <c r="AS146" s="46">
        <f t="shared" si="309"/>
        <v>0</v>
      </c>
      <c r="AT146" s="33">
        <f t="shared" si="310"/>
        <v>0</v>
      </c>
      <c r="AU146" s="46">
        <f t="shared" si="311"/>
        <v>0</v>
      </c>
      <c r="AV146" s="33">
        <f t="shared" si="312"/>
        <v>0</v>
      </c>
      <c r="AW146" s="46">
        <f t="shared" si="313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14">C24+C47+C83+C113+C129+C131+C135+C140+C143</f>
        <v>0</v>
      </c>
      <c r="D147" s="50">
        <f t="shared" si="314"/>
        <v>0</v>
      </c>
      <c r="E147" s="50">
        <f>E24+E47+E83+E113+E129+E131+E135+E140+E143</f>
        <v>0</v>
      </c>
      <c r="F147" s="50">
        <f t="shared" ref="F147:L147" si="315">F24+F47+F83+F113+F129+F131+F135+F140+F143</f>
        <v>0</v>
      </c>
      <c r="G147" s="50">
        <f t="shared" si="315"/>
        <v>0</v>
      </c>
      <c r="H147" s="50">
        <f t="shared" si="315"/>
        <v>0</v>
      </c>
      <c r="I147" s="50">
        <f t="shared" si="315"/>
        <v>0</v>
      </c>
      <c r="J147" s="50">
        <f t="shared" si="315"/>
        <v>0</v>
      </c>
      <c r="K147" s="50">
        <f t="shared" si="315"/>
        <v>0</v>
      </c>
      <c r="L147" s="50">
        <f t="shared" si="315"/>
        <v>0</v>
      </c>
      <c r="M147" s="49">
        <f>(IFERROR(L147/$E147,0))</f>
        <v>0</v>
      </c>
      <c r="N147" s="50">
        <f>G147+I147+K147</f>
        <v>0</v>
      </c>
      <c r="O147" s="49">
        <f>(IFERROR(N147/L147,0))</f>
        <v>0</v>
      </c>
      <c r="P147" s="50">
        <f t="shared" ref="P147:V147" si="316">P24+P47+P83+P113+P129+P131+P135+P140+P143</f>
        <v>0</v>
      </c>
      <c r="Q147" s="50">
        <f t="shared" si="316"/>
        <v>0</v>
      </c>
      <c r="R147" s="50">
        <f t="shared" si="316"/>
        <v>0</v>
      </c>
      <c r="S147" s="50">
        <f t="shared" si="316"/>
        <v>0</v>
      </c>
      <c r="T147" s="50">
        <f t="shared" si="316"/>
        <v>0</v>
      </c>
      <c r="U147" s="50">
        <f t="shared" si="316"/>
        <v>0</v>
      </c>
      <c r="V147" s="50">
        <f t="shared" si="316"/>
        <v>0</v>
      </c>
      <c r="W147" s="49">
        <f>(IFERROR(V147/$E147,0))</f>
        <v>0</v>
      </c>
      <c r="X147" s="50">
        <f>Q147+S147+U147</f>
        <v>0</v>
      </c>
      <c r="Y147" s="49">
        <f>(IFERROR(X147/V147,0))</f>
        <v>0</v>
      </c>
      <c r="Z147" s="50">
        <f t="shared" ref="Z147:AF147" si="317">Z24+Z47+Z83+Z113+Z129+Z131+Z135+Z140+Z143</f>
        <v>0</v>
      </c>
      <c r="AA147" s="50">
        <f t="shared" si="317"/>
        <v>0</v>
      </c>
      <c r="AB147" s="50">
        <f t="shared" si="317"/>
        <v>0</v>
      </c>
      <c r="AC147" s="50">
        <f t="shared" si="317"/>
        <v>0</v>
      </c>
      <c r="AD147" s="50">
        <f t="shared" si="317"/>
        <v>0</v>
      </c>
      <c r="AE147" s="50">
        <f t="shared" si="317"/>
        <v>0</v>
      </c>
      <c r="AF147" s="50">
        <f t="shared" si="317"/>
        <v>0</v>
      </c>
      <c r="AG147" s="49">
        <f>(IFERROR(AF147/$E147,0))</f>
        <v>0</v>
      </c>
      <c r="AH147" s="50">
        <f>AA147+AC147+AE147</f>
        <v>0</v>
      </c>
      <c r="AI147" s="49">
        <f>(IFERROR(AH147/AF147,0))</f>
        <v>0</v>
      </c>
      <c r="AJ147" s="50">
        <f t="shared" ref="AJ147:AP147" si="318">AJ24+AJ47+AJ83+AJ113+AJ129+AJ131+AJ135+AJ140+AJ143</f>
        <v>0</v>
      </c>
      <c r="AK147" s="50">
        <f t="shared" si="318"/>
        <v>0</v>
      </c>
      <c r="AL147" s="50">
        <f t="shared" si="318"/>
        <v>0</v>
      </c>
      <c r="AM147" s="50">
        <f t="shared" si="318"/>
        <v>0</v>
      </c>
      <c r="AN147" s="50">
        <f t="shared" si="318"/>
        <v>0</v>
      </c>
      <c r="AO147" s="50">
        <f t="shared" si="318"/>
        <v>0</v>
      </c>
      <c r="AP147" s="50">
        <f t="shared" si="318"/>
        <v>0</v>
      </c>
      <c r="AQ147" s="49">
        <f>(IFERROR(AP147/$E147,0))</f>
        <v>0</v>
      </c>
      <c r="AR147" s="50">
        <f>AK147+AM147+AO147</f>
        <v>0</v>
      </c>
      <c r="AS147" s="49">
        <f>(IFERROR(AR147/AP147,0))</f>
        <v>0</v>
      </c>
      <c r="AT147" s="50">
        <f t="shared" ref="AT147" si="319">AT24+AT47+AT83+AT113+AT129+AT131+AT135+AT140+AT143</f>
        <v>0</v>
      </c>
      <c r="AU147" s="49">
        <f>(IFERROR(AT147/$E147,0))</f>
        <v>0</v>
      </c>
      <c r="AV147" s="50">
        <f>AO147+AQ147+AS147</f>
        <v>0</v>
      </c>
      <c r="AW147" s="49">
        <f>(IFERROR(AV147/AT147,0))</f>
        <v>0</v>
      </c>
      <c r="AX147" s="50">
        <f t="shared" ref="AX147" si="320">AX24+AX47+AX83+AX113+AX129+AX131+AX135+AX140+AX143</f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42.85546875" style="2" customWidth="1"/>
    <col min="3" max="3" width="15.7109375" style="2" customWidth="1"/>
    <col min="4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3" width="9.4257812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3" width="11.42578125" style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3" width="11.42578125" style="1"/>
    <col min="44" max="45" width="0" style="1" hidden="1" customWidth="1"/>
    <col min="46" max="47" width="11.42578125" style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11" t="s">
        <v>216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</row>
    <row r="19" spans="1:50" ht="18.75" x14ac:dyDescent="0.3">
      <c r="A19" s="15" t="s">
        <v>147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50" ht="16.5" x14ac:dyDescent="0.25">
      <c r="A20" s="16" t="s">
        <v>154</v>
      </c>
      <c r="B20" s="14"/>
      <c r="C20" s="1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4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4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4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4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4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x14ac:dyDescent="0.25">
      <c r="A114" s="37">
        <v>41100</v>
      </c>
      <c r="B114" s="30" t="s">
        <v>106</v>
      </c>
      <c r="C114" s="36"/>
      <c r="D114" s="36"/>
      <c r="E114" s="36">
        <f t="shared" ref="E114:E128" si="162">SUM(C114:D114)</f>
        <v>0</v>
      </c>
      <c r="F114" s="74"/>
      <c r="G114" s="74"/>
      <c r="H114" s="75"/>
      <c r="I114" s="75"/>
      <c r="J114" s="75"/>
      <c r="K114" s="75"/>
      <c r="L114" s="33">
        <f t="shared" ref="L114:L130" si="163">SUM(F114:J114)</f>
        <v>0</v>
      </c>
      <c r="M114" s="34">
        <f t="shared" si="100"/>
        <v>0</v>
      </c>
      <c r="N114" s="33">
        <f t="shared" ref="N114" si="164">G114+I114+K114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5">SUM(P114:T114)</f>
        <v>0</v>
      </c>
      <c r="W114" s="34">
        <f t="shared" si="104"/>
        <v>0</v>
      </c>
      <c r="X114" s="33">
        <f t="shared" ref="X114" si="166">Q114+S114+U114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7">SUM(Z114:AD114)</f>
        <v>0</v>
      </c>
      <c r="AG114" s="34">
        <f t="shared" si="108"/>
        <v>0</v>
      </c>
      <c r="AH114" s="33">
        <f t="shared" ref="AH114" si="168">AA114+AC114+AE114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69">SUM(AJ114:AN114)</f>
        <v>0</v>
      </c>
      <c r="AQ114" s="34">
        <f t="shared" si="112"/>
        <v>0</v>
      </c>
      <c r="AR114" s="33">
        <f t="shared" ref="AR114" si="170">AK114+AM114+AO114</f>
        <v>0</v>
      </c>
      <c r="AS114" s="34">
        <f t="shared" si="114"/>
        <v>0</v>
      </c>
      <c r="AT114" s="33">
        <f t="shared" ref="AT114" si="171">SUM(AN114:AR114)</f>
        <v>0</v>
      </c>
      <c r="AU114" s="34">
        <f t="shared" si="115"/>
        <v>0</v>
      </c>
      <c r="AV114" s="33">
        <f t="shared" ref="AV114" si="172">N114+X114+AH114+AR114</f>
        <v>0</v>
      </c>
      <c r="AW114" s="34">
        <f t="shared" si="116"/>
        <v>0</v>
      </c>
      <c r="AX114" s="57">
        <f t="shared" si="119"/>
        <v>0</v>
      </c>
    </row>
    <row r="115" spans="1:50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162"/>
        <v>0</v>
      </c>
      <c r="F115" s="74"/>
      <c r="G115" s="74"/>
      <c r="H115" s="75"/>
      <c r="I115" s="75"/>
      <c r="J115" s="75"/>
      <c r="K115" s="75"/>
      <c r="L115" s="33">
        <f t="shared" ref="L115:L128" si="173">F115+H115+J115</f>
        <v>0</v>
      </c>
      <c r="M115" s="34">
        <f t="shared" ref="M115:M138" si="174">(IFERROR(L115/$E115,0))</f>
        <v>0</v>
      </c>
      <c r="N115" s="33">
        <f t="shared" ref="N115:N128" si="175">G115+I115+K115</f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6">P115+R115+T115</f>
        <v>0</v>
      </c>
      <c r="W115" s="34">
        <f t="shared" ref="W115:W138" si="177">(IFERROR(V115/$E115,0))</f>
        <v>0</v>
      </c>
      <c r="X115" s="33">
        <f t="shared" ref="X115:X128" si="178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79">Z115+AB115+AD115</f>
        <v>0</v>
      </c>
      <c r="AG115" s="34">
        <f t="shared" ref="AG115:AG138" si="180">(IFERROR(AF115/$E115,0))</f>
        <v>0</v>
      </c>
      <c r="AH115" s="33">
        <f t="shared" ref="AH115:AH128" si="181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2">AJ115+AL115+AN115</f>
        <v>0</v>
      </c>
      <c r="AQ115" s="34">
        <f t="shared" ref="AQ115:AQ138" si="183">(IFERROR(AP115/$E115,0))</f>
        <v>0</v>
      </c>
      <c r="AR115" s="33">
        <f t="shared" ref="AR115:AR128" si="184">AK115+AM115+AO115</f>
        <v>0</v>
      </c>
      <c r="AS115" s="34">
        <f t="shared" si="114"/>
        <v>0</v>
      </c>
      <c r="AT115" s="33">
        <f t="shared" ref="AT115:AT128" si="185">L115+V115+AF115+AP115</f>
        <v>0</v>
      </c>
      <c r="AU115" s="34">
        <f t="shared" ref="AU115:AU138" si="186">(IFERROR(AT115/$E115,0))</f>
        <v>0</v>
      </c>
      <c r="AV115" s="33">
        <f t="shared" ref="AV115:AV128" si="187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62"/>
        <v>0</v>
      </c>
      <c r="F116" s="74"/>
      <c r="G116" s="74"/>
      <c r="H116" s="75"/>
      <c r="I116" s="75"/>
      <c r="J116" s="75"/>
      <c r="K116" s="75"/>
      <c r="L116" s="33">
        <f t="shared" si="173"/>
        <v>0</v>
      </c>
      <c r="M116" s="34">
        <f t="shared" si="174"/>
        <v>0</v>
      </c>
      <c r="N116" s="33">
        <f t="shared" si="175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6"/>
        <v>0</v>
      </c>
      <c r="W116" s="34">
        <f t="shared" si="177"/>
        <v>0</v>
      </c>
      <c r="X116" s="33">
        <f t="shared" si="178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79"/>
        <v>0</v>
      </c>
      <c r="AG116" s="34">
        <f t="shared" si="180"/>
        <v>0</v>
      </c>
      <c r="AH116" s="33">
        <f t="shared" si="181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2"/>
        <v>0</v>
      </c>
      <c r="AQ116" s="34">
        <f t="shared" si="183"/>
        <v>0</v>
      </c>
      <c r="AR116" s="33">
        <f t="shared" si="184"/>
        <v>0</v>
      </c>
      <c r="AS116" s="34">
        <f t="shared" si="114"/>
        <v>0</v>
      </c>
      <c r="AT116" s="33">
        <f t="shared" si="185"/>
        <v>0</v>
      </c>
      <c r="AU116" s="34">
        <f t="shared" si="186"/>
        <v>0</v>
      </c>
      <c r="AV116" s="33">
        <f t="shared" si="187"/>
        <v>0</v>
      </c>
      <c r="AW116" s="34">
        <f t="shared" si="116"/>
        <v>0</v>
      </c>
      <c r="AX116" s="57">
        <f t="shared" si="119"/>
        <v>0</v>
      </c>
    </row>
    <row r="117" spans="1:50" ht="15" hidden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62"/>
        <v>0</v>
      </c>
      <c r="F117" s="74"/>
      <c r="G117" s="74"/>
      <c r="H117" s="75"/>
      <c r="I117" s="75"/>
      <c r="J117" s="75"/>
      <c r="K117" s="75"/>
      <c r="L117" s="33">
        <f t="shared" si="173"/>
        <v>0</v>
      </c>
      <c r="M117" s="34">
        <f t="shared" si="174"/>
        <v>0</v>
      </c>
      <c r="N117" s="33">
        <f t="shared" si="175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6"/>
        <v>0</v>
      </c>
      <c r="W117" s="34">
        <f t="shared" si="177"/>
        <v>0</v>
      </c>
      <c r="X117" s="33">
        <f t="shared" si="178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79"/>
        <v>0</v>
      </c>
      <c r="AG117" s="34">
        <f t="shared" si="180"/>
        <v>0</v>
      </c>
      <c r="AH117" s="33">
        <f t="shared" si="181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2"/>
        <v>0</v>
      </c>
      <c r="AQ117" s="34">
        <f t="shared" si="183"/>
        <v>0</v>
      </c>
      <c r="AR117" s="33">
        <f t="shared" si="184"/>
        <v>0</v>
      </c>
      <c r="AS117" s="34">
        <f t="shared" si="114"/>
        <v>0</v>
      </c>
      <c r="AT117" s="33">
        <f t="shared" si="185"/>
        <v>0</v>
      </c>
      <c r="AU117" s="34">
        <f t="shared" si="186"/>
        <v>0</v>
      </c>
      <c r="AV117" s="33">
        <f t="shared" si="187"/>
        <v>0</v>
      </c>
      <c r="AW117" s="34">
        <f t="shared" si="116"/>
        <v>0</v>
      </c>
      <c r="AX117" s="57">
        <f t="shared" si="119"/>
        <v>0</v>
      </c>
    </row>
    <row r="118" spans="1:50" ht="15" hidden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62"/>
        <v>0</v>
      </c>
      <c r="F118" s="74"/>
      <c r="G118" s="74"/>
      <c r="H118" s="75"/>
      <c r="I118" s="75"/>
      <c r="J118" s="75"/>
      <c r="K118" s="75"/>
      <c r="L118" s="33">
        <f t="shared" si="173"/>
        <v>0</v>
      </c>
      <c r="M118" s="34">
        <f t="shared" si="174"/>
        <v>0</v>
      </c>
      <c r="N118" s="33">
        <f t="shared" si="175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6"/>
        <v>0</v>
      </c>
      <c r="W118" s="34">
        <f t="shared" si="177"/>
        <v>0</v>
      </c>
      <c r="X118" s="33">
        <f t="shared" si="178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79"/>
        <v>0</v>
      </c>
      <c r="AG118" s="34">
        <f t="shared" si="180"/>
        <v>0</v>
      </c>
      <c r="AH118" s="33">
        <f t="shared" si="181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2"/>
        <v>0</v>
      </c>
      <c r="AQ118" s="34">
        <f t="shared" si="183"/>
        <v>0</v>
      </c>
      <c r="AR118" s="33">
        <f t="shared" si="184"/>
        <v>0</v>
      </c>
      <c r="AS118" s="34">
        <f t="shared" si="114"/>
        <v>0</v>
      </c>
      <c r="AT118" s="33">
        <f t="shared" si="185"/>
        <v>0</v>
      </c>
      <c r="AU118" s="34">
        <f t="shared" si="186"/>
        <v>0</v>
      </c>
      <c r="AV118" s="33">
        <f t="shared" si="187"/>
        <v>0</v>
      </c>
      <c r="AW118" s="34">
        <f t="shared" si="116"/>
        <v>0</v>
      </c>
      <c r="AX118" s="57">
        <f t="shared" si="119"/>
        <v>0</v>
      </c>
    </row>
    <row r="119" spans="1:50" ht="15" hidden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62"/>
        <v>0</v>
      </c>
      <c r="F119" s="74"/>
      <c r="G119" s="74"/>
      <c r="H119" s="75"/>
      <c r="I119" s="75"/>
      <c r="J119" s="75"/>
      <c r="K119" s="75"/>
      <c r="L119" s="33">
        <f t="shared" si="173"/>
        <v>0</v>
      </c>
      <c r="M119" s="34">
        <f t="shared" si="174"/>
        <v>0</v>
      </c>
      <c r="N119" s="33">
        <f t="shared" si="175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6"/>
        <v>0</v>
      </c>
      <c r="W119" s="34">
        <f t="shared" si="177"/>
        <v>0</v>
      </c>
      <c r="X119" s="33">
        <f t="shared" si="178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79"/>
        <v>0</v>
      </c>
      <c r="AG119" s="34">
        <f t="shared" si="180"/>
        <v>0</v>
      </c>
      <c r="AH119" s="33">
        <f t="shared" si="181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2"/>
        <v>0</v>
      </c>
      <c r="AQ119" s="34">
        <f t="shared" si="183"/>
        <v>0</v>
      </c>
      <c r="AR119" s="33">
        <f t="shared" si="184"/>
        <v>0</v>
      </c>
      <c r="AS119" s="34">
        <f t="shared" si="114"/>
        <v>0</v>
      </c>
      <c r="AT119" s="33">
        <f t="shared" si="185"/>
        <v>0</v>
      </c>
      <c r="AU119" s="34">
        <f t="shared" si="186"/>
        <v>0</v>
      </c>
      <c r="AV119" s="33">
        <f t="shared" si="187"/>
        <v>0</v>
      </c>
      <c r="AW119" s="34">
        <f t="shared" si="116"/>
        <v>0</v>
      </c>
      <c r="AX119" s="57">
        <f t="shared" si="119"/>
        <v>0</v>
      </c>
    </row>
    <row r="120" spans="1:50" ht="15" hidden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62"/>
        <v>0</v>
      </c>
      <c r="F120" s="74"/>
      <c r="G120" s="74"/>
      <c r="H120" s="75"/>
      <c r="I120" s="75"/>
      <c r="J120" s="75"/>
      <c r="K120" s="75"/>
      <c r="L120" s="33">
        <f t="shared" si="173"/>
        <v>0</v>
      </c>
      <c r="M120" s="34">
        <f t="shared" si="174"/>
        <v>0</v>
      </c>
      <c r="N120" s="33">
        <f t="shared" si="175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6"/>
        <v>0</v>
      </c>
      <c r="W120" s="34">
        <f t="shared" si="177"/>
        <v>0</v>
      </c>
      <c r="X120" s="33">
        <f t="shared" si="178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79"/>
        <v>0</v>
      </c>
      <c r="AG120" s="34">
        <f t="shared" si="180"/>
        <v>0</v>
      </c>
      <c r="AH120" s="33">
        <f t="shared" si="181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2"/>
        <v>0</v>
      </c>
      <c r="AQ120" s="34">
        <f t="shared" si="183"/>
        <v>0</v>
      </c>
      <c r="AR120" s="33">
        <f t="shared" si="184"/>
        <v>0</v>
      </c>
      <c r="AS120" s="34">
        <f t="shared" si="114"/>
        <v>0</v>
      </c>
      <c r="AT120" s="33">
        <f t="shared" si="185"/>
        <v>0</v>
      </c>
      <c r="AU120" s="34">
        <f t="shared" si="186"/>
        <v>0</v>
      </c>
      <c r="AV120" s="33">
        <f t="shared" si="187"/>
        <v>0</v>
      </c>
      <c r="AW120" s="34">
        <f t="shared" si="116"/>
        <v>0</v>
      </c>
      <c r="AX120" s="57">
        <f t="shared" si="119"/>
        <v>0</v>
      </c>
    </row>
    <row r="121" spans="1:50" ht="15" hidden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62"/>
        <v>0</v>
      </c>
      <c r="F121" s="74"/>
      <c r="G121" s="74"/>
      <c r="H121" s="75"/>
      <c r="I121" s="75"/>
      <c r="J121" s="75"/>
      <c r="K121" s="75"/>
      <c r="L121" s="33">
        <f t="shared" si="173"/>
        <v>0</v>
      </c>
      <c r="M121" s="34">
        <f t="shared" si="174"/>
        <v>0</v>
      </c>
      <c r="N121" s="33">
        <f t="shared" si="175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6"/>
        <v>0</v>
      </c>
      <c r="W121" s="34">
        <f t="shared" si="177"/>
        <v>0</v>
      </c>
      <c r="X121" s="33">
        <f t="shared" si="178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79"/>
        <v>0</v>
      </c>
      <c r="AG121" s="34">
        <f t="shared" si="180"/>
        <v>0</v>
      </c>
      <c r="AH121" s="33">
        <f t="shared" si="181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2"/>
        <v>0</v>
      </c>
      <c r="AQ121" s="34">
        <f t="shared" si="183"/>
        <v>0</v>
      </c>
      <c r="AR121" s="33">
        <f t="shared" si="184"/>
        <v>0</v>
      </c>
      <c r="AS121" s="34">
        <f t="shared" si="114"/>
        <v>0</v>
      </c>
      <c r="AT121" s="33">
        <f t="shared" si="185"/>
        <v>0</v>
      </c>
      <c r="AU121" s="34">
        <f t="shared" si="186"/>
        <v>0</v>
      </c>
      <c r="AV121" s="33">
        <f t="shared" si="187"/>
        <v>0</v>
      </c>
      <c r="AW121" s="34">
        <f t="shared" si="116"/>
        <v>0</v>
      </c>
      <c r="AX121" s="57">
        <f t="shared" si="119"/>
        <v>0</v>
      </c>
    </row>
    <row r="122" spans="1:50" ht="15" hidden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62"/>
        <v>0</v>
      </c>
      <c r="F122" s="74"/>
      <c r="G122" s="74"/>
      <c r="H122" s="75"/>
      <c r="I122" s="75"/>
      <c r="J122" s="75"/>
      <c r="K122" s="75"/>
      <c r="L122" s="33">
        <f t="shared" si="173"/>
        <v>0</v>
      </c>
      <c r="M122" s="34">
        <f t="shared" si="174"/>
        <v>0</v>
      </c>
      <c r="N122" s="33">
        <f t="shared" si="175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6"/>
        <v>0</v>
      </c>
      <c r="W122" s="34">
        <f t="shared" si="177"/>
        <v>0</v>
      </c>
      <c r="X122" s="33">
        <f t="shared" si="178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79"/>
        <v>0</v>
      </c>
      <c r="AG122" s="34">
        <f t="shared" si="180"/>
        <v>0</v>
      </c>
      <c r="AH122" s="33">
        <f t="shared" si="181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2"/>
        <v>0</v>
      </c>
      <c r="AQ122" s="34">
        <f t="shared" si="183"/>
        <v>0</v>
      </c>
      <c r="AR122" s="33">
        <f t="shared" si="184"/>
        <v>0</v>
      </c>
      <c r="AS122" s="34">
        <f t="shared" si="114"/>
        <v>0</v>
      </c>
      <c r="AT122" s="33">
        <f t="shared" si="185"/>
        <v>0</v>
      </c>
      <c r="AU122" s="34">
        <f t="shared" si="186"/>
        <v>0</v>
      </c>
      <c r="AV122" s="33">
        <f t="shared" si="187"/>
        <v>0</v>
      </c>
      <c r="AW122" s="34">
        <f t="shared" si="116"/>
        <v>0</v>
      </c>
      <c r="AX122" s="57">
        <f t="shared" si="119"/>
        <v>0</v>
      </c>
    </row>
    <row r="123" spans="1:50" ht="15" hidden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62"/>
        <v>0</v>
      </c>
      <c r="F123" s="74"/>
      <c r="G123" s="74"/>
      <c r="H123" s="75"/>
      <c r="I123" s="75"/>
      <c r="J123" s="75"/>
      <c r="K123" s="75"/>
      <c r="L123" s="33">
        <f t="shared" si="173"/>
        <v>0</v>
      </c>
      <c r="M123" s="34">
        <f t="shared" si="174"/>
        <v>0</v>
      </c>
      <c r="N123" s="33">
        <f t="shared" si="175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6"/>
        <v>0</v>
      </c>
      <c r="W123" s="34">
        <f t="shared" si="177"/>
        <v>0</v>
      </c>
      <c r="X123" s="33">
        <f t="shared" si="178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79"/>
        <v>0</v>
      </c>
      <c r="AG123" s="34">
        <f t="shared" si="180"/>
        <v>0</v>
      </c>
      <c r="AH123" s="33">
        <f t="shared" si="181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2"/>
        <v>0</v>
      </c>
      <c r="AQ123" s="34">
        <f t="shared" si="183"/>
        <v>0</v>
      </c>
      <c r="AR123" s="33">
        <f t="shared" si="184"/>
        <v>0</v>
      </c>
      <c r="AS123" s="34">
        <f t="shared" si="114"/>
        <v>0</v>
      </c>
      <c r="AT123" s="33">
        <f t="shared" si="185"/>
        <v>0</v>
      </c>
      <c r="AU123" s="34">
        <f t="shared" si="186"/>
        <v>0</v>
      </c>
      <c r="AV123" s="33">
        <f t="shared" si="187"/>
        <v>0</v>
      </c>
      <c r="AW123" s="34">
        <f t="shared" si="116"/>
        <v>0</v>
      </c>
      <c r="AX123" s="57">
        <f t="shared" si="119"/>
        <v>0</v>
      </c>
    </row>
    <row r="124" spans="1:50" ht="15" hidden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62"/>
        <v>0</v>
      </c>
      <c r="F124" s="74"/>
      <c r="G124" s="74"/>
      <c r="H124" s="75"/>
      <c r="I124" s="75"/>
      <c r="J124" s="75"/>
      <c r="K124" s="75"/>
      <c r="L124" s="33">
        <f t="shared" si="173"/>
        <v>0</v>
      </c>
      <c r="M124" s="34">
        <f t="shared" si="174"/>
        <v>0</v>
      </c>
      <c r="N124" s="33">
        <f t="shared" si="175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6"/>
        <v>0</v>
      </c>
      <c r="W124" s="34">
        <f t="shared" si="177"/>
        <v>0</v>
      </c>
      <c r="X124" s="33">
        <f t="shared" si="178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79"/>
        <v>0</v>
      </c>
      <c r="AG124" s="34">
        <f t="shared" si="180"/>
        <v>0</v>
      </c>
      <c r="AH124" s="33">
        <f t="shared" si="181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2"/>
        <v>0</v>
      </c>
      <c r="AQ124" s="34">
        <f t="shared" si="183"/>
        <v>0</v>
      </c>
      <c r="AR124" s="33">
        <f t="shared" si="184"/>
        <v>0</v>
      </c>
      <c r="AS124" s="34">
        <f t="shared" si="114"/>
        <v>0</v>
      </c>
      <c r="AT124" s="33">
        <f t="shared" si="185"/>
        <v>0</v>
      </c>
      <c r="AU124" s="34">
        <f t="shared" si="186"/>
        <v>0</v>
      </c>
      <c r="AV124" s="33">
        <f t="shared" si="187"/>
        <v>0</v>
      </c>
      <c r="AW124" s="34">
        <f t="shared" si="116"/>
        <v>0</v>
      </c>
      <c r="AX124" s="57">
        <f t="shared" si="119"/>
        <v>0</v>
      </c>
    </row>
    <row r="125" spans="1:50" ht="15" hidden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62"/>
        <v>0</v>
      </c>
      <c r="F125" s="74"/>
      <c r="G125" s="74"/>
      <c r="H125" s="75"/>
      <c r="I125" s="75"/>
      <c r="J125" s="75"/>
      <c r="K125" s="75"/>
      <c r="L125" s="33">
        <f t="shared" si="173"/>
        <v>0</v>
      </c>
      <c r="M125" s="34">
        <f t="shared" si="174"/>
        <v>0</v>
      </c>
      <c r="N125" s="33">
        <f t="shared" si="175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6"/>
        <v>0</v>
      </c>
      <c r="W125" s="34">
        <f t="shared" si="177"/>
        <v>0</v>
      </c>
      <c r="X125" s="33">
        <f t="shared" si="178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79"/>
        <v>0</v>
      </c>
      <c r="AG125" s="34">
        <f t="shared" si="180"/>
        <v>0</v>
      </c>
      <c r="AH125" s="33">
        <f t="shared" si="181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2"/>
        <v>0</v>
      </c>
      <c r="AQ125" s="34">
        <f t="shared" si="183"/>
        <v>0</v>
      </c>
      <c r="AR125" s="33">
        <f t="shared" si="184"/>
        <v>0</v>
      </c>
      <c r="AS125" s="34">
        <f t="shared" si="114"/>
        <v>0</v>
      </c>
      <c r="AT125" s="33">
        <f t="shared" si="185"/>
        <v>0</v>
      </c>
      <c r="AU125" s="34">
        <f t="shared" si="186"/>
        <v>0</v>
      </c>
      <c r="AV125" s="33">
        <f t="shared" si="187"/>
        <v>0</v>
      </c>
      <c r="AW125" s="34">
        <f t="shared" si="116"/>
        <v>0</v>
      </c>
      <c r="AX125" s="57">
        <f t="shared" si="119"/>
        <v>0</v>
      </c>
    </row>
    <row r="126" spans="1:50" ht="15" hidden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62"/>
        <v>0</v>
      </c>
      <c r="F126" s="74"/>
      <c r="G126" s="74"/>
      <c r="H126" s="75"/>
      <c r="I126" s="75"/>
      <c r="J126" s="75"/>
      <c r="K126" s="75"/>
      <c r="L126" s="33">
        <f t="shared" si="173"/>
        <v>0</v>
      </c>
      <c r="M126" s="34">
        <f t="shared" si="174"/>
        <v>0</v>
      </c>
      <c r="N126" s="33">
        <f t="shared" si="175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6"/>
        <v>0</v>
      </c>
      <c r="W126" s="34">
        <f t="shared" si="177"/>
        <v>0</v>
      </c>
      <c r="X126" s="33">
        <f t="shared" si="178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79"/>
        <v>0</v>
      </c>
      <c r="AG126" s="34">
        <f t="shared" si="180"/>
        <v>0</v>
      </c>
      <c r="AH126" s="33">
        <f t="shared" si="181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2"/>
        <v>0</v>
      </c>
      <c r="AQ126" s="34">
        <f t="shared" si="183"/>
        <v>0</v>
      </c>
      <c r="AR126" s="33">
        <f t="shared" si="184"/>
        <v>0</v>
      </c>
      <c r="AS126" s="34">
        <f t="shared" si="114"/>
        <v>0</v>
      </c>
      <c r="AT126" s="33">
        <f t="shared" si="185"/>
        <v>0</v>
      </c>
      <c r="AU126" s="34">
        <f t="shared" si="186"/>
        <v>0</v>
      </c>
      <c r="AV126" s="33">
        <f t="shared" si="187"/>
        <v>0</v>
      </c>
      <c r="AW126" s="34">
        <f t="shared" si="116"/>
        <v>0</v>
      </c>
      <c r="AX126" s="57">
        <f t="shared" si="119"/>
        <v>0</v>
      </c>
    </row>
    <row r="127" spans="1:50" ht="15" hidden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62"/>
        <v>0</v>
      </c>
      <c r="F127" s="74"/>
      <c r="G127" s="74"/>
      <c r="H127" s="75"/>
      <c r="I127" s="75"/>
      <c r="J127" s="75"/>
      <c r="K127" s="75"/>
      <c r="L127" s="33">
        <f t="shared" si="173"/>
        <v>0</v>
      </c>
      <c r="M127" s="34">
        <f t="shared" si="174"/>
        <v>0</v>
      </c>
      <c r="N127" s="33">
        <f t="shared" si="175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6"/>
        <v>0</v>
      </c>
      <c r="W127" s="34">
        <f t="shared" si="177"/>
        <v>0</v>
      </c>
      <c r="X127" s="33">
        <f t="shared" si="178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79"/>
        <v>0</v>
      </c>
      <c r="AG127" s="34">
        <f t="shared" si="180"/>
        <v>0</v>
      </c>
      <c r="AH127" s="33">
        <f t="shared" si="181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2"/>
        <v>0</v>
      </c>
      <c r="AQ127" s="34">
        <f t="shared" si="183"/>
        <v>0</v>
      </c>
      <c r="AR127" s="33">
        <f t="shared" si="184"/>
        <v>0</v>
      </c>
      <c r="AS127" s="34">
        <f t="shared" si="114"/>
        <v>0</v>
      </c>
      <c r="AT127" s="33">
        <f t="shared" si="185"/>
        <v>0</v>
      </c>
      <c r="AU127" s="34">
        <f t="shared" si="186"/>
        <v>0</v>
      </c>
      <c r="AV127" s="33">
        <f t="shared" si="187"/>
        <v>0</v>
      </c>
      <c r="AW127" s="34">
        <f t="shared" si="116"/>
        <v>0</v>
      </c>
      <c r="AX127" s="57">
        <f t="shared" si="119"/>
        <v>0</v>
      </c>
    </row>
    <row r="128" spans="1:50" ht="15" hidden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62"/>
        <v>0</v>
      </c>
      <c r="F128" s="74"/>
      <c r="G128" s="74"/>
      <c r="H128" s="75"/>
      <c r="I128" s="75"/>
      <c r="J128" s="75"/>
      <c r="K128" s="75"/>
      <c r="L128" s="33">
        <f t="shared" si="173"/>
        <v>0</v>
      </c>
      <c r="M128" s="34">
        <f t="shared" si="174"/>
        <v>0</v>
      </c>
      <c r="N128" s="33">
        <f t="shared" si="175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6"/>
        <v>0</v>
      </c>
      <c r="W128" s="34">
        <f t="shared" si="177"/>
        <v>0</v>
      </c>
      <c r="X128" s="33">
        <f t="shared" si="178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79"/>
        <v>0</v>
      </c>
      <c r="AG128" s="34">
        <f t="shared" si="180"/>
        <v>0</v>
      </c>
      <c r="AH128" s="33">
        <f t="shared" si="181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2"/>
        <v>0</v>
      </c>
      <c r="AQ128" s="34">
        <f t="shared" si="183"/>
        <v>0</v>
      </c>
      <c r="AR128" s="33">
        <f t="shared" si="184"/>
        <v>0</v>
      </c>
      <c r="AS128" s="34">
        <f t="shared" si="114"/>
        <v>0</v>
      </c>
      <c r="AT128" s="33">
        <f t="shared" si="185"/>
        <v>0</v>
      </c>
      <c r="AU128" s="34">
        <f t="shared" si="186"/>
        <v>0</v>
      </c>
      <c r="AV128" s="33">
        <f t="shared" si="187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88">SUM(C130)</f>
        <v>0</v>
      </c>
      <c r="D129" s="40">
        <f t="shared" si="188"/>
        <v>0</v>
      </c>
      <c r="E129" s="40">
        <f>SUM(E130)</f>
        <v>0</v>
      </c>
      <c r="F129" s="67">
        <f t="shared" ref="F129:L129" si="189">SUM(F130)</f>
        <v>0</v>
      </c>
      <c r="G129" s="67"/>
      <c r="H129" s="40">
        <f t="shared" si="189"/>
        <v>0</v>
      </c>
      <c r="I129" s="40"/>
      <c r="J129" s="40">
        <f t="shared" si="189"/>
        <v>0</v>
      </c>
      <c r="K129" s="40"/>
      <c r="L129" s="40">
        <f t="shared" si="189"/>
        <v>0</v>
      </c>
      <c r="M129" s="34">
        <f t="shared" si="174"/>
        <v>0</v>
      </c>
      <c r="N129" s="26">
        <f t="shared" ref="N129:N130" si="190">(IFERROR(L129/E129,0))</f>
        <v>0</v>
      </c>
      <c r="O129" s="34">
        <f t="shared" si="102"/>
        <v>0</v>
      </c>
      <c r="P129" s="67">
        <f t="shared" ref="P129:T129" si="191">SUM(P130)</f>
        <v>0</v>
      </c>
      <c r="Q129" s="67"/>
      <c r="R129" s="40">
        <f t="shared" si="191"/>
        <v>0</v>
      </c>
      <c r="S129" s="40"/>
      <c r="T129" s="40">
        <f t="shared" si="191"/>
        <v>0</v>
      </c>
      <c r="U129" s="40"/>
      <c r="V129" s="40">
        <f t="shared" ref="V129" si="192">SUM(V130)</f>
        <v>0</v>
      </c>
      <c r="W129" s="34">
        <f t="shared" si="177"/>
        <v>0</v>
      </c>
      <c r="X129" s="26">
        <f t="shared" ref="X129:X130" si="193">(IFERROR(V129/O129,0))</f>
        <v>0</v>
      </c>
      <c r="Y129" s="34">
        <f t="shared" si="106"/>
        <v>0</v>
      </c>
      <c r="Z129" s="40">
        <f t="shared" ref="Z129:AD129" si="194">SUM(Z130)</f>
        <v>0</v>
      </c>
      <c r="AA129" s="40"/>
      <c r="AB129" s="40">
        <f t="shared" si="194"/>
        <v>0</v>
      </c>
      <c r="AC129" s="40"/>
      <c r="AD129" s="40">
        <f t="shared" si="194"/>
        <v>0</v>
      </c>
      <c r="AE129" s="40"/>
      <c r="AF129" s="40">
        <f t="shared" ref="AF129" si="195">SUM(AF130)</f>
        <v>0</v>
      </c>
      <c r="AG129" s="34">
        <f t="shared" si="180"/>
        <v>0</v>
      </c>
      <c r="AH129" s="26">
        <f t="shared" ref="AH129:AH130" si="196">(IFERROR(AF129/Y129,0))</f>
        <v>0</v>
      </c>
      <c r="AI129" s="34">
        <f t="shared" si="110"/>
        <v>0</v>
      </c>
      <c r="AJ129" s="40">
        <f t="shared" ref="AJ129:AN129" si="197">SUM(AJ130)</f>
        <v>0</v>
      </c>
      <c r="AK129" s="40"/>
      <c r="AL129" s="40">
        <f t="shared" si="197"/>
        <v>0</v>
      </c>
      <c r="AM129" s="40"/>
      <c r="AN129" s="40">
        <f t="shared" si="197"/>
        <v>0</v>
      </c>
      <c r="AO129" s="40"/>
      <c r="AP129" s="40">
        <f t="shared" ref="AP129" si="198">SUM(AP130)</f>
        <v>0</v>
      </c>
      <c r="AQ129" s="34">
        <f t="shared" si="183"/>
        <v>0</v>
      </c>
      <c r="AR129" s="26">
        <f t="shared" ref="AR129:AR130" si="199">(IFERROR(AP129/AI129,0))</f>
        <v>0</v>
      </c>
      <c r="AS129" s="34">
        <f t="shared" si="114"/>
        <v>0</v>
      </c>
      <c r="AT129" s="40">
        <f t="shared" ref="AT129" si="200">SUM(AT130)</f>
        <v>0</v>
      </c>
      <c r="AU129" s="34">
        <f t="shared" si="186"/>
        <v>0</v>
      </c>
      <c r="AV129" s="26">
        <f t="shared" ref="AV129:AV130" si="201">(IFERROR(AT129/AM129,0))</f>
        <v>0</v>
      </c>
      <c r="AW129" s="34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/>
      <c r="D130" s="36"/>
      <c r="E130" s="36"/>
      <c r="F130" s="74"/>
      <c r="G130" s="74"/>
      <c r="H130" s="75"/>
      <c r="I130" s="75"/>
      <c r="J130" s="75"/>
      <c r="K130" s="75"/>
      <c r="L130" s="33">
        <f t="shared" si="163"/>
        <v>0</v>
      </c>
      <c r="M130" s="34">
        <f t="shared" si="174"/>
        <v>0</v>
      </c>
      <c r="N130" s="34">
        <f t="shared" si="190"/>
        <v>0</v>
      </c>
      <c r="O130" s="34">
        <f t="shared" si="102"/>
        <v>0</v>
      </c>
      <c r="P130" s="56"/>
      <c r="Q130" s="56"/>
      <c r="R130" s="36"/>
      <c r="S130" s="36"/>
      <c r="T130" s="36"/>
      <c r="U130" s="36"/>
      <c r="V130" s="33">
        <f t="shared" ref="V130" si="202">SUM(P130:T130)</f>
        <v>0</v>
      </c>
      <c r="W130" s="34">
        <f t="shared" si="177"/>
        <v>0</v>
      </c>
      <c r="X130" s="34">
        <f t="shared" si="193"/>
        <v>0</v>
      </c>
      <c r="Y130" s="34">
        <f t="shared" si="106"/>
        <v>0</v>
      </c>
      <c r="Z130" s="36"/>
      <c r="AA130" s="36"/>
      <c r="AB130" s="36"/>
      <c r="AC130" s="36"/>
      <c r="AD130" s="36"/>
      <c r="AE130" s="36"/>
      <c r="AF130" s="33">
        <f t="shared" ref="AF130" si="203">SUM(Z130:AD130)</f>
        <v>0</v>
      </c>
      <c r="AG130" s="34">
        <f t="shared" si="180"/>
        <v>0</v>
      </c>
      <c r="AH130" s="34">
        <f t="shared" si="196"/>
        <v>0</v>
      </c>
      <c r="AI130" s="34">
        <f t="shared" si="110"/>
        <v>0</v>
      </c>
      <c r="AJ130" s="36"/>
      <c r="AK130" s="36"/>
      <c r="AL130" s="36"/>
      <c r="AM130" s="36"/>
      <c r="AN130" s="36"/>
      <c r="AO130" s="36"/>
      <c r="AP130" s="33">
        <f t="shared" ref="AP130" si="204">SUM(AJ130:AN130)</f>
        <v>0</v>
      </c>
      <c r="AQ130" s="34">
        <f t="shared" si="183"/>
        <v>0</v>
      </c>
      <c r="AR130" s="34">
        <f t="shared" si="199"/>
        <v>0</v>
      </c>
      <c r="AS130" s="34">
        <f t="shared" si="114"/>
        <v>0</v>
      </c>
      <c r="AT130" s="33">
        <f t="shared" ref="AT130" si="205">SUM(AN130:AR130)</f>
        <v>0</v>
      </c>
      <c r="AU130" s="34">
        <f t="shared" si="186"/>
        <v>0</v>
      </c>
      <c r="AV130" s="34">
        <f t="shared" si="201"/>
        <v>0</v>
      </c>
      <c r="AW130" s="34">
        <f t="shared" si="116"/>
        <v>0</v>
      </c>
      <c r="AX130" s="57">
        <f t="shared" si="119"/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06">SUM(C132:C134)</f>
        <v>0</v>
      </c>
      <c r="D131" s="40">
        <f t="shared" si="206"/>
        <v>0</v>
      </c>
      <c r="E131" s="40">
        <f>SUM(E132:E134)</f>
        <v>0</v>
      </c>
      <c r="F131" s="67">
        <f t="shared" ref="F131:V131" si="207">SUM(F132:F134)</f>
        <v>0</v>
      </c>
      <c r="G131" s="67">
        <f t="shared" si="207"/>
        <v>0</v>
      </c>
      <c r="H131" s="67">
        <f t="shared" si="207"/>
        <v>0</v>
      </c>
      <c r="I131" s="67">
        <f t="shared" si="207"/>
        <v>0</v>
      </c>
      <c r="J131" s="67">
        <f t="shared" si="207"/>
        <v>0</v>
      </c>
      <c r="K131" s="67">
        <f t="shared" si="207"/>
        <v>0</v>
      </c>
      <c r="L131" s="40">
        <f t="shared" si="207"/>
        <v>0</v>
      </c>
      <c r="M131" s="26">
        <f t="shared" si="174"/>
        <v>0</v>
      </c>
      <c r="N131" s="40">
        <f t="shared" si="207"/>
        <v>0</v>
      </c>
      <c r="O131" s="26">
        <f t="shared" si="102"/>
        <v>0</v>
      </c>
      <c r="P131" s="67">
        <f t="shared" si="207"/>
        <v>0</v>
      </c>
      <c r="Q131" s="67">
        <f t="shared" si="207"/>
        <v>0</v>
      </c>
      <c r="R131" s="67">
        <f t="shared" si="207"/>
        <v>0</v>
      </c>
      <c r="S131" s="67">
        <f t="shared" si="207"/>
        <v>0</v>
      </c>
      <c r="T131" s="67">
        <f t="shared" si="207"/>
        <v>0</v>
      </c>
      <c r="U131" s="67">
        <f t="shared" si="207"/>
        <v>0</v>
      </c>
      <c r="V131" s="40">
        <f t="shared" si="207"/>
        <v>0</v>
      </c>
      <c r="W131" s="26">
        <f t="shared" si="177"/>
        <v>0</v>
      </c>
      <c r="X131" s="40">
        <f t="shared" ref="X131" si="208">SUM(X132:X134)</f>
        <v>0</v>
      </c>
      <c r="Y131" s="26">
        <f t="shared" si="106"/>
        <v>0</v>
      </c>
      <c r="Z131" s="67">
        <f t="shared" ref="Z131:AF131" si="209">SUM(Z132:Z134)</f>
        <v>0</v>
      </c>
      <c r="AA131" s="67">
        <f t="shared" si="209"/>
        <v>0</v>
      </c>
      <c r="AB131" s="67">
        <f t="shared" si="209"/>
        <v>0</v>
      </c>
      <c r="AC131" s="67">
        <f t="shared" si="209"/>
        <v>0</v>
      </c>
      <c r="AD131" s="67">
        <f t="shared" si="209"/>
        <v>0</v>
      </c>
      <c r="AE131" s="67">
        <f t="shared" si="209"/>
        <v>0</v>
      </c>
      <c r="AF131" s="40">
        <f t="shared" si="209"/>
        <v>0</v>
      </c>
      <c r="AG131" s="26">
        <f t="shared" si="180"/>
        <v>0</v>
      </c>
      <c r="AH131" s="40">
        <f t="shared" ref="AH131" si="210">SUM(AH132:AH134)</f>
        <v>0</v>
      </c>
      <c r="AI131" s="26">
        <f t="shared" si="110"/>
        <v>0</v>
      </c>
      <c r="AJ131" s="67">
        <f t="shared" ref="AJ131:AP131" si="211">SUM(AJ132:AJ134)</f>
        <v>0</v>
      </c>
      <c r="AK131" s="67">
        <f t="shared" si="211"/>
        <v>0</v>
      </c>
      <c r="AL131" s="67">
        <f t="shared" si="211"/>
        <v>0</v>
      </c>
      <c r="AM131" s="67">
        <f t="shared" si="211"/>
        <v>0</v>
      </c>
      <c r="AN131" s="67">
        <f t="shared" si="211"/>
        <v>0</v>
      </c>
      <c r="AO131" s="67">
        <f t="shared" si="211"/>
        <v>0</v>
      </c>
      <c r="AP131" s="40">
        <f t="shared" si="211"/>
        <v>0</v>
      </c>
      <c r="AQ131" s="26">
        <f t="shared" si="183"/>
        <v>0</v>
      </c>
      <c r="AR131" s="40">
        <f t="shared" ref="AR131" si="212">SUM(AR132:AR134)</f>
        <v>0</v>
      </c>
      <c r="AS131" s="26">
        <f t="shared" si="114"/>
        <v>0</v>
      </c>
      <c r="AT131" s="40">
        <f t="shared" ref="AT131" si="213">SUM(AT132:AT134)</f>
        <v>0</v>
      </c>
      <c r="AU131" s="26">
        <f t="shared" si="186"/>
        <v>0</v>
      </c>
      <c r="AV131" s="40">
        <f t="shared" ref="AV131" si="214">SUM(AV132:AV134)</f>
        <v>0</v>
      </c>
      <c r="AW131" s="26">
        <f t="shared" si="116"/>
        <v>0</v>
      </c>
      <c r="AX131" s="40">
        <f t="shared" ref="AX131" si="215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16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17">F132+H132+J132</f>
        <v>0</v>
      </c>
      <c r="M132" s="34">
        <f t="shared" si="174"/>
        <v>0</v>
      </c>
      <c r="N132" s="33">
        <f t="shared" ref="N132:N134" si="218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19">P132+R132+T132</f>
        <v>0</v>
      </c>
      <c r="W132" s="34">
        <f t="shared" si="177"/>
        <v>0</v>
      </c>
      <c r="X132" s="33">
        <f t="shared" ref="X132:X134" si="220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21">Z132+AB132+AD132</f>
        <v>0</v>
      </c>
      <c r="AG132" s="34">
        <f t="shared" si="180"/>
        <v>0</v>
      </c>
      <c r="AH132" s="33">
        <f t="shared" ref="AH132:AH134" si="222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23">AJ132+AL132+AN132</f>
        <v>0</v>
      </c>
      <c r="AQ132" s="34">
        <f t="shared" si="183"/>
        <v>0</v>
      </c>
      <c r="AR132" s="33">
        <f t="shared" ref="AR132:AR134" si="224">AK132+AM132+AO132</f>
        <v>0</v>
      </c>
      <c r="AS132" s="34">
        <f t="shared" si="114"/>
        <v>0</v>
      </c>
      <c r="AT132" s="33">
        <f t="shared" ref="AT132:AT134" si="225">L132+V132+AF132+AP132</f>
        <v>0</v>
      </c>
      <c r="AU132" s="34">
        <f t="shared" si="186"/>
        <v>0</v>
      </c>
      <c r="AV132" s="33">
        <f t="shared" ref="AV132:AV134" si="226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16"/>
        <v>0</v>
      </c>
      <c r="F133" s="56"/>
      <c r="G133" s="56"/>
      <c r="H133" s="36"/>
      <c r="I133" s="36"/>
      <c r="J133" s="36"/>
      <c r="K133" s="36"/>
      <c r="L133" s="33">
        <f t="shared" si="217"/>
        <v>0</v>
      </c>
      <c r="M133" s="34">
        <f t="shared" si="174"/>
        <v>0</v>
      </c>
      <c r="N133" s="33">
        <f t="shared" si="218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19"/>
        <v>0</v>
      </c>
      <c r="W133" s="34">
        <f t="shared" si="177"/>
        <v>0</v>
      </c>
      <c r="X133" s="33">
        <f t="shared" si="220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21"/>
        <v>0</v>
      </c>
      <c r="AG133" s="34">
        <f t="shared" si="180"/>
        <v>0</v>
      </c>
      <c r="AH133" s="33">
        <f t="shared" si="222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23"/>
        <v>0</v>
      </c>
      <c r="AQ133" s="34">
        <f t="shared" si="183"/>
        <v>0</v>
      </c>
      <c r="AR133" s="33">
        <f t="shared" si="224"/>
        <v>0</v>
      </c>
      <c r="AS133" s="34">
        <f t="shared" si="114"/>
        <v>0</v>
      </c>
      <c r="AT133" s="33">
        <f t="shared" si="225"/>
        <v>0</v>
      </c>
      <c r="AU133" s="34">
        <f t="shared" si="186"/>
        <v>0</v>
      </c>
      <c r="AV133" s="33">
        <f t="shared" si="226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16"/>
        <v>0</v>
      </c>
      <c r="F134" s="74"/>
      <c r="G134" s="74"/>
      <c r="H134" s="75"/>
      <c r="I134" s="75"/>
      <c r="J134" s="75"/>
      <c r="K134" s="75"/>
      <c r="L134" s="33">
        <f t="shared" si="217"/>
        <v>0</v>
      </c>
      <c r="M134" s="34">
        <f t="shared" si="174"/>
        <v>0</v>
      </c>
      <c r="N134" s="33">
        <f t="shared" si="218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19"/>
        <v>0</v>
      </c>
      <c r="W134" s="34">
        <f t="shared" si="177"/>
        <v>0</v>
      </c>
      <c r="X134" s="33">
        <f t="shared" si="220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21"/>
        <v>0</v>
      </c>
      <c r="AG134" s="34">
        <f t="shared" si="180"/>
        <v>0</v>
      </c>
      <c r="AH134" s="33">
        <f t="shared" si="222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23"/>
        <v>0</v>
      </c>
      <c r="AQ134" s="34">
        <f t="shared" si="183"/>
        <v>0</v>
      </c>
      <c r="AR134" s="33">
        <f t="shared" si="224"/>
        <v>0</v>
      </c>
      <c r="AS134" s="34">
        <f t="shared" si="114"/>
        <v>0</v>
      </c>
      <c r="AT134" s="33">
        <f t="shared" si="225"/>
        <v>0</v>
      </c>
      <c r="AU134" s="34">
        <f t="shared" si="186"/>
        <v>0</v>
      </c>
      <c r="AV134" s="33">
        <f t="shared" si="226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27">SUM(D136:D139)</f>
        <v>0</v>
      </c>
      <c r="E135" s="40">
        <f t="shared" si="227"/>
        <v>0</v>
      </c>
      <c r="F135" s="40">
        <f t="shared" si="227"/>
        <v>0</v>
      </c>
      <c r="G135" s="40">
        <f t="shared" si="227"/>
        <v>0</v>
      </c>
      <c r="H135" s="40">
        <f t="shared" si="227"/>
        <v>0</v>
      </c>
      <c r="I135" s="40">
        <f t="shared" si="227"/>
        <v>0</v>
      </c>
      <c r="J135" s="40">
        <f t="shared" si="227"/>
        <v>0</v>
      </c>
      <c r="K135" s="40">
        <f t="shared" si="227"/>
        <v>0</v>
      </c>
      <c r="L135" s="40">
        <f t="shared" si="227"/>
        <v>0</v>
      </c>
      <c r="M135" s="26">
        <f t="shared" si="174"/>
        <v>0</v>
      </c>
      <c r="N135" s="40">
        <f t="shared" si="227"/>
        <v>0</v>
      </c>
      <c r="O135" s="26">
        <f t="shared" si="102"/>
        <v>0</v>
      </c>
      <c r="P135" s="40">
        <f t="shared" ref="P135:V135" si="228">SUM(P136:P139)</f>
        <v>0</v>
      </c>
      <c r="Q135" s="40">
        <f t="shared" si="228"/>
        <v>0</v>
      </c>
      <c r="R135" s="40">
        <f t="shared" si="228"/>
        <v>0</v>
      </c>
      <c r="S135" s="40">
        <f t="shared" si="228"/>
        <v>0</v>
      </c>
      <c r="T135" s="40">
        <f t="shared" si="228"/>
        <v>0</v>
      </c>
      <c r="U135" s="40">
        <f t="shared" si="228"/>
        <v>0</v>
      </c>
      <c r="V135" s="40">
        <f t="shared" si="228"/>
        <v>0</v>
      </c>
      <c r="W135" s="26">
        <f t="shared" si="177"/>
        <v>0</v>
      </c>
      <c r="X135" s="40">
        <f t="shared" ref="X135" si="229">SUM(X136:X139)</f>
        <v>0</v>
      </c>
      <c r="Y135" s="26">
        <f t="shared" si="106"/>
        <v>0</v>
      </c>
      <c r="Z135" s="40">
        <f t="shared" ref="Z135:AF135" si="230">SUM(Z136:Z139)</f>
        <v>0</v>
      </c>
      <c r="AA135" s="40">
        <f t="shared" si="230"/>
        <v>0</v>
      </c>
      <c r="AB135" s="40">
        <f t="shared" si="230"/>
        <v>0</v>
      </c>
      <c r="AC135" s="40">
        <f t="shared" si="230"/>
        <v>0</v>
      </c>
      <c r="AD135" s="40">
        <f t="shared" si="230"/>
        <v>0</v>
      </c>
      <c r="AE135" s="40">
        <f t="shared" si="230"/>
        <v>0</v>
      </c>
      <c r="AF135" s="40">
        <f t="shared" si="230"/>
        <v>0</v>
      </c>
      <c r="AG135" s="26">
        <f t="shared" si="180"/>
        <v>0</v>
      </c>
      <c r="AH135" s="40">
        <f t="shared" ref="AH135" si="231">SUM(AH136:AH139)</f>
        <v>0</v>
      </c>
      <c r="AI135" s="26">
        <f t="shared" si="110"/>
        <v>0</v>
      </c>
      <c r="AJ135" s="40">
        <f t="shared" ref="AJ135:AP135" si="232">SUM(AJ136:AJ139)</f>
        <v>0</v>
      </c>
      <c r="AK135" s="40">
        <f t="shared" si="232"/>
        <v>0</v>
      </c>
      <c r="AL135" s="40">
        <f t="shared" si="232"/>
        <v>0</v>
      </c>
      <c r="AM135" s="40">
        <f t="shared" si="232"/>
        <v>0</v>
      </c>
      <c r="AN135" s="40">
        <f t="shared" si="232"/>
        <v>0</v>
      </c>
      <c r="AO135" s="40">
        <f t="shared" si="232"/>
        <v>0</v>
      </c>
      <c r="AP135" s="40">
        <f t="shared" si="232"/>
        <v>0</v>
      </c>
      <c r="AQ135" s="26">
        <f t="shared" si="183"/>
        <v>0</v>
      </c>
      <c r="AR135" s="40">
        <f t="shared" ref="AR135" si="233">SUM(AR136:AR139)</f>
        <v>0</v>
      </c>
      <c r="AS135" s="26">
        <f t="shared" si="114"/>
        <v>0</v>
      </c>
      <c r="AT135" s="40">
        <f t="shared" ref="AT135" si="234">SUM(AT136:AT139)</f>
        <v>0</v>
      </c>
      <c r="AU135" s="26">
        <f t="shared" si="186"/>
        <v>0</v>
      </c>
      <c r="AV135" s="40">
        <f t="shared" ref="AV135" si="235">SUM(AV136:AV139)</f>
        <v>0</v>
      </c>
      <c r="AW135" s="26">
        <f t="shared" si="116"/>
        <v>0</v>
      </c>
      <c r="AX135" s="40">
        <f t="shared" ref="AX135" si="236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37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38">F136+H136+J136</f>
        <v>0</v>
      </c>
      <c r="M136" s="34">
        <f t="shared" si="174"/>
        <v>0</v>
      </c>
      <c r="N136" s="33">
        <f t="shared" ref="N136:N138" si="239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40">P136+R136+T136</f>
        <v>0</v>
      </c>
      <c r="W136" s="34">
        <f t="shared" si="177"/>
        <v>0</v>
      </c>
      <c r="X136" s="33">
        <f t="shared" ref="X136:X138" si="241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42">Z136+AB136+AD136</f>
        <v>0</v>
      </c>
      <c r="AG136" s="34">
        <f t="shared" si="180"/>
        <v>0</v>
      </c>
      <c r="AH136" s="33">
        <f t="shared" ref="AH136:AH138" si="243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44">AJ136+AL136+AN136</f>
        <v>0</v>
      </c>
      <c r="AQ136" s="34">
        <f t="shared" si="183"/>
        <v>0</v>
      </c>
      <c r="AR136" s="33">
        <f t="shared" ref="AR136:AR138" si="245">AK136+AM136+AO136</f>
        <v>0</v>
      </c>
      <c r="AS136" s="34">
        <f t="shared" si="114"/>
        <v>0</v>
      </c>
      <c r="AT136" s="33">
        <f t="shared" ref="AT136:AT138" si="246">L136+V136+AF136+AP136</f>
        <v>0</v>
      </c>
      <c r="AU136" s="34">
        <f t="shared" si="186"/>
        <v>0</v>
      </c>
      <c r="AV136" s="33">
        <f t="shared" ref="AV136:AV138" si="247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37"/>
        <v>0</v>
      </c>
      <c r="F137" s="74"/>
      <c r="G137" s="74"/>
      <c r="H137" s="75"/>
      <c r="I137" s="75"/>
      <c r="J137" s="75"/>
      <c r="K137" s="75"/>
      <c r="L137" s="33">
        <f t="shared" si="238"/>
        <v>0</v>
      </c>
      <c r="M137" s="34">
        <f t="shared" si="174"/>
        <v>0</v>
      </c>
      <c r="N137" s="33">
        <f t="shared" si="239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40"/>
        <v>0</v>
      </c>
      <c r="W137" s="34">
        <f t="shared" si="177"/>
        <v>0</v>
      </c>
      <c r="X137" s="33">
        <f t="shared" si="241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42"/>
        <v>0</v>
      </c>
      <c r="AG137" s="34">
        <f t="shared" si="180"/>
        <v>0</v>
      </c>
      <c r="AH137" s="33">
        <f t="shared" si="243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44"/>
        <v>0</v>
      </c>
      <c r="AQ137" s="34">
        <f t="shared" si="183"/>
        <v>0</v>
      </c>
      <c r="AR137" s="33">
        <f t="shared" si="245"/>
        <v>0</v>
      </c>
      <c r="AS137" s="34">
        <f t="shared" si="114"/>
        <v>0</v>
      </c>
      <c r="AT137" s="33">
        <f t="shared" si="246"/>
        <v>0</v>
      </c>
      <c r="AU137" s="34">
        <f t="shared" si="186"/>
        <v>0</v>
      </c>
      <c r="AV137" s="33">
        <f t="shared" si="247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37"/>
        <v>0</v>
      </c>
      <c r="F138" s="74"/>
      <c r="G138" s="74"/>
      <c r="H138" s="75"/>
      <c r="I138" s="75"/>
      <c r="J138" s="75"/>
      <c r="K138" s="75"/>
      <c r="L138" s="33">
        <f t="shared" si="238"/>
        <v>0</v>
      </c>
      <c r="M138" s="34">
        <f t="shared" si="174"/>
        <v>0</v>
      </c>
      <c r="N138" s="33">
        <f t="shared" si="239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40"/>
        <v>0</v>
      </c>
      <c r="W138" s="34">
        <f t="shared" si="177"/>
        <v>0</v>
      </c>
      <c r="X138" s="33">
        <f t="shared" si="241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42"/>
        <v>0</v>
      </c>
      <c r="AG138" s="34">
        <f t="shared" si="180"/>
        <v>0</v>
      </c>
      <c r="AH138" s="33">
        <f t="shared" si="243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44"/>
        <v>0</v>
      </c>
      <c r="AQ138" s="34">
        <f t="shared" si="183"/>
        <v>0</v>
      </c>
      <c r="AR138" s="33">
        <f t="shared" si="245"/>
        <v>0</v>
      </c>
      <c r="AS138" s="34">
        <f t="shared" si="114"/>
        <v>0</v>
      </c>
      <c r="AT138" s="33">
        <f t="shared" si="246"/>
        <v>0</v>
      </c>
      <c r="AU138" s="34">
        <f t="shared" si="186"/>
        <v>0</v>
      </c>
      <c r="AV138" s="33">
        <f t="shared" si="247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48">SUM(C139:D139)</f>
        <v>0</v>
      </c>
      <c r="F139" s="74"/>
      <c r="G139" s="74"/>
      <c r="H139" s="75"/>
      <c r="I139" s="75"/>
      <c r="J139" s="75"/>
      <c r="K139" s="75"/>
      <c r="L139" s="33">
        <f t="shared" ref="L139" si="249">F139+H139+J139</f>
        <v>0</v>
      </c>
      <c r="M139" s="34">
        <f t="shared" ref="M139:M140" si="250">(IFERROR(L139/$E139,0))</f>
        <v>0</v>
      </c>
      <c r="N139" s="33">
        <f t="shared" ref="N139" si="251">G139+I139+K139</f>
        <v>0</v>
      </c>
      <c r="O139" s="34">
        <f t="shared" ref="O139:O140" si="252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53">P139+R139+T139</f>
        <v>0</v>
      </c>
      <c r="W139" s="34">
        <f t="shared" ref="W139:W140" si="254">(IFERROR(V139/$E139,0))</f>
        <v>0</v>
      </c>
      <c r="X139" s="33">
        <f t="shared" ref="X139" si="255">Q139+S139+U139</f>
        <v>0</v>
      </c>
      <c r="Y139" s="34">
        <f t="shared" ref="Y139:Y140" si="256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57">Z139+AB139+AD139</f>
        <v>0</v>
      </c>
      <c r="AG139" s="34">
        <f t="shared" ref="AG139:AG140" si="258">(IFERROR(AF139/$E139,0))</f>
        <v>0</v>
      </c>
      <c r="AH139" s="33">
        <f t="shared" ref="AH139" si="259">AA139+AC139+AE139</f>
        <v>0</v>
      </c>
      <c r="AI139" s="34">
        <f t="shared" ref="AI139:AI140" si="260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61">AJ139+AL139+AN139</f>
        <v>0</v>
      </c>
      <c r="AQ139" s="34">
        <f t="shared" ref="AQ139:AQ140" si="262">(IFERROR(AP139/$E139,0))</f>
        <v>0</v>
      </c>
      <c r="AR139" s="33">
        <f t="shared" ref="AR139" si="263">AK139+AM139+AO139</f>
        <v>0</v>
      </c>
      <c r="AS139" s="34">
        <f t="shared" ref="AS139:AS140" si="264">(IFERROR(AR139/AP139,0))</f>
        <v>0</v>
      </c>
      <c r="AT139" s="33">
        <f t="shared" ref="AT139" si="265">L139+V139+AF139+AP139</f>
        <v>0</v>
      </c>
      <c r="AU139" s="34">
        <f t="shared" ref="AU139:AU140" si="266">(IFERROR(AT139/$E139,0))</f>
        <v>0</v>
      </c>
      <c r="AV139" s="33">
        <f t="shared" ref="AV139" si="267">N139+X139+AH139+AR139</f>
        <v>0</v>
      </c>
      <c r="AW139" s="34">
        <f t="shared" ref="AW139:AW140" si="268">(IFERROR(AV139/AT139,0))</f>
        <v>0</v>
      </c>
      <c r="AX139" s="57">
        <f t="shared" ref="AX139" si="269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270">SUM(E141:E142)</f>
        <v>0</v>
      </c>
      <c r="F140" s="40">
        <f t="shared" si="270"/>
        <v>0</v>
      </c>
      <c r="G140" s="40">
        <f t="shared" si="270"/>
        <v>0</v>
      </c>
      <c r="H140" s="40">
        <f t="shared" si="270"/>
        <v>0</v>
      </c>
      <c r="I140" s="40">
        <f t="shared" si="270"/>
        <v>0</v>
      </c>
      <c r="J140" s="40">
        <f t="shared" si="270"/>
        <v>0</v>
      </c>
      <c r="K140" s="40">
        <f t="shared" si="270"/>
        <v>0</v>
      </c>
      <c r="L140" s="40">
        <f>SUM(L141:L142)</f>
        <v>0</v>
      </c>
      <c r="M140" s="26">
        <f t="shared" si="250"/>
        <v>0</v>
      </c>
      <c r="N140" s="40">
        <f t="shared" ref="N140" si="271">SUM(N141)</f>
        <v>0</v>
      </c>
      <c r="O140" s="26">
        <f t="shared" si="252"/>
        <v>0</v>
      </c>
      <c r="P140" s="40">
        <f t="shared" ref="P140:V140" si="272">SUM(P141:P142)</f>
        <v>0</v>
      </c>
      <c r="Q140" s="40">
        <f t="shared" si="272"/>
        <v>0</v>
      </c>
      <c r="R140" s="40">
        <f t="shared" si="272"/>
        <v>0</v>
      </c>
      <c r="S140" s="40">
        <f t="shared" si="272"/>
        <v>0</v>
      </c>
      <c r="T140" s="40">
        <f t="shared" si="272"/>
        <v>0</v>
      </c>
      <c r="U140" s="40">
        <f t="shared" si="272"/>
        <v>0</v>
      </c>
      <c r="V140" s="40">
        <f t="shared" si="272"/>
        <v>0</v>
      </c>
      <c r="W140" s="26">
        <f t="shared" si="254"/>
        <v>0</v>
      </c>
      <c r="X140" s="40">
        <f t="shared" ref="X140" si="273">SUM(X141)</f>
        <v>0</v>
      </c>
      <c r="Y140" s="26">
        <f t="shared" si="256"/>
        <v>0</v>
      </c>
      <c r="Z140" s="40">
        <f t="shared" ref="Z140:AF140" si="274">SUM(Z141:Z142)</f>
        <v>0</v>
      </c>
      <c r="AA140" s="40">
        <f t="shared" si="274"/>
        <v>0</v>
      </c>
      <c r="AB140" s="40">
        <f t="shared" si="274"/>
        <v>0</v>
      </c>
      <c r="AC140" s="40">
        <f t="shared" si="274"/>
        <v>0</v>
      </c>
      <c r="AD140" s="40">
        <f t="shared" si="274"/>
        <v>0</v>
      </c>
      <c r="AE140" s="40">
        <f t="shared" si="274"/>
        <v>0</v>
      </c>
      <c r="AF140" s="40">
        <f t="shared" si="274"/>
        <v>0</v>
      </c>
      <c r="AG140" s="26">
        <f t="shared" si="258"/>
        <v>0</v>
      </c>
      <c r="AH140" s="40">
        <f t="shared" ref="AH140" si="275">SUM(AH141)</f>
        <v>0</v>
      </c>
      <c r="AI140" s="26">
        <f t="shared" si="260"/>
        <v>0</v>
      </c>
      <c r="AJ140" s="40">
        <f t="shared" ref="AJ140:AP140" si="276">SUM(AJ141:AJ142)</f>
        <v>0</v>
      </c>
      <c r="AK140" s="40">
        <f t="shared" si="276"/>
        <v>0</v>
      </c>
      <c r="AL140" s="40">
        <f t="shared" si="276"/>
        <v>0</v>
      </c>
      <c r="AM140" s="40">
        <f t="shared" si="276"/>
        <v>0</v>
      </c>
      <c r="AN140" s="40">
        <f t="shared" si="276"/>
        <v>0</v>
      </c>
      <c r="AO140" s="40">
        <f t="shared" si="276"/>
        <v>0</v>
      </c>
      <c r="AP140" s="40">
        <f t="shared" si="276"/>
        <v>0</v>
      </c>
      <c r="AQ140" s="26">
        <f t="shared" si="262"/>
        <v>0</v>
      </c>
      <c r="AR140" s="40">
        <f t="shared" ref="AR140" si="277">SUM(AR141)</f>
        <v>0</v>
      </c>
      <c r="AS140" s="26">
        <f t="shared" si="264"/>
        <v>0</v>
      </c>
      <c r="AT140" s="40">
        <f t="shared" ref="AT140" si="278">SUM(AT141:AT142)</f>
        <v>0</v>
      </c>
      <c r="AU140" s="26">
        <f t="shared" si="266"/>
        <v>0</v>
      </c>
      <c r="AV140" s="40">
        <f t="shared" ref="AV140" si="279">SUM(AV141)</f>
        <v>0</v>
      </c>
      <c r="AW140" s="26">
        <f t="shared" si="268"/>
        <v>0</v>
      </c>
      <c r="AX140" s="40">
        <f t="shared" ref="AX140" si="280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281">L141+V141+AF141+AP141</f>
        <v>0</v>
      </c>
      <c r="AU141" s="34">
        <f>(IFERROR(AT141/$E141,0))</f>
        <v>0</v>
      </c>
      <c r="AV141" s="33">
        <f t="shared" ref="AV141:AV142" si="282">N141+X141+AH141+AR141</f>
        <v>0</v>
      </c>
      <c r="AW141" s="34">
        <f>(IFERROR(AV141/AT141,0))</f>
        <v>0</v>
      </c>
      <c r="AX141" s="57">
        <f t="shared" ref="AX141:AX142" si="283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281"/>
        <v>0</v>
      </c>
      <c r="AU142" s="34">
        <f>(IFERROR(AT142/$E142,0))</f>
        <v>0</v>
      </c>
      <c r="AV142" s="33">
        <f t="shared" si="282"/>
        <v>0</v>
      </c>
      <c r="AW142" s="34">
        <f>(IFERROR(AV142/AT142,0))</f>
        <v>0</v>
      </c>
      <c r="AX142" s="57">
        <f t="shared" si="283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284">SUM(C144:C146)</f>
        <v>0</v>
      </c>
      <c r="D143" s="40">
        <f t="shared" si="284"/>
        <v>0</v>
      </c>
      <c r="E143" s="40">
        <f>SUM(E144:E146)</f>
        <v>0</v>
      </c>
      <c r="F143" s="67">
        <f t="shared" ref="F143:N143" si="285">SUM(F144:F146)</f>
        <v>0</v>
      </c>
      <c r="G143" s="67">
        <f t="shared" si="285"/>
        <v>0</v>
      </c>
      <c r="H143" s="67">
        <f t="shared" si="285"/>
        <v>0</v>
      </c>
      <c r="I143" s="67">
        <f t="shared" si="285"/>
        <v>0</v>
      </c>
      <c r="J143" s="67">
        <f t="shared" si="285"/>
        <v>0</v>
      </c>
      <c r="K143" s="67">
        <f t="shared" si="285"/>
        <v>0</v>
      </c>
      <c r="L143" s="40">
        <f t="shared" si="285"/>
        <v>0</v>
      </c>
      <c r="M143" s="26">
        <f>(IFERROR(L143/$E143,0))</f>
        <v>0</v>
      </c>
      <c r="N143" s="40">
        <f t="shared" si="285"/>
        <v>0</v>
      </c>
      <c r="O143" s="26">
        <f>(IFERROR(N143/L143,0))</f>
        <v>0</v>
      </c>
      <c r="P143" s="67">
        <f t="shared" ref="P143:V143" si="286">SUM(P144:P146)</f>
        <v>0</v>
      </c>
      <c r="Q143" s="67">
        <f>SUM(Q144:Q146)</f>
        <v>0</v>
      </c>
      <c r="R143" s="67">
        <f t="shared" si="286"/>
        <v>0</v>
      </c>
      <c r="S143" s="67">
        <f t="shared" si="286"/>
        <v>0</v>
      </c>
      <c r="T143" s="67">
        <f t="shared" si="286"/>
        <v>0</v>
      </c>
      <c r="U143" s="67">
        <f t="shared" si="286"/>
        <v>0</v>
      </c>
      <c r="V143" s="40">
        <f t="shared" si="286"/>
        <v>0</v>
      </c>
      <c r="W143" s="26">
        <f>(IFERROR(V143/$E143,0))</f>
        <v>0</v>
      </c>
      <c r="X143" s="40">
        <f t="shared" ref="X143" si="287">SUM(X144:X146)</f>
        <v>0</v>
      </c>
      <c r="Y143" s="26">
        <f>(IFERROR(X143/V143,0))</f>
        <v>0</v>
      </c>
      <c r="Z143" s="40">
        <f t="shared" ref="Z143:AF143" si="288">SUM(Z144:Z146)</f>
        <v>0</v>
      </c>
      <c r="AA143" s="40">
        <f t="shared" si="288"/>
        <v>0</v>
      </c>
      <c r="AB143" s="40">
        <f t="shared" si="288"/>
        <v>0</v>
      </c>
      <c r="AC143" s="40">
        <f t="shared" si="288"/>
        <v>0</v>
      </c>
      <c r="AD143" s="40">
        <f t="shared" si="288"/>
        <v>0</v>
      </c>
      <c r="AE143" s="40">
        <f t="shared" si="288"/>
        <v>0</v>
      </c>
      <c r="AF143" s="40">
        <f t="shared" si="288"/>
        <v>0</v>
      </c>
      <c r="AG143" s="26">
        <f>(IFERROR(AF143/$E143,0))</f>
        <v>0</v>
      </c>
      <c r="AH143" s="40">
        <f t="shared" ref="AH143" si="289">SUM(AH144:AH146)</f>
        <v>0</v>
      </c>
      <c r="AI143" s="26">
        <f>(IFERROR(AH143/AF143,0))</f>
        <v>0</v>
      </c>
      <c r="AJ143" s="40">
        <f t="shared" ref="AJ143:AP143" si="290">SUM(AJ144:AJ146)</f>
        <v>0</v>
      </c>
      <c r="AK143" s="40">
        <f t="shared" si="290"/>
        <v>0</v>
      </c>
      <c r="AL143" s="40">
        <f t="shared" si="290"/>
        <v>0</v>
      </c>
      <c r="AM143" s="40">
        <f t="shared" si="290"/>
        <v>0</v>
      </c>
      <c r="AN143" s="40">
        <f t="shared" si="290"/>
        <v>0</v>
      </c>
      <c r="AO143" s="40">
        <f t="shared" si="290"/>
        <v>0</v>
      </c>
      <c r="AP143" s="40">
        <f t="shared" si="290"/>
        <v>0</v>
      </c>
      <c r="AQ143" s="26">
        <f>(IFERROR(AP143/$E143,0))</f>
        <v>0</v>
      </c>
      <c r="AR143" s="40">
        <f t="shared" ref="AR143" si="291">SUM(AR144:AR146)</f>
        <v>0</v>
      </c>
      <c r="AS143" s="26">
        <f>(IFERROR(AR143/AP143,0))</f>
        <v>0</v>
      </c>
      <c r="AT143" s="40">
        <f t="shared" ref="AT143" si="292">SUM(AT144:AT146)</f>
        <v>0</v>
      </c>
      <c r="AU143" s="26">
        <f>(IFERROR(AT143/$E143,0))</f>
        <v>0</v>
      </c>
      <c r="AV143" s="40">
        <f t="shared" ref="AV143" si="293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294">SUM(C144:D144)</f>
        <v>0</v>
      </c>
      <c r="F144" s="74"/>
      <c r="G144" s="74"/>
      <c r="H144" s="75"/>
      <c r="I144" s="75"/>
      <c r="J144" s="75"/>
      <c r="K144" s="75"/>
      <c r="L144" s="33">
        <f t="shared" ref="L144:L146" si="295">F144+H144+J144</f>
        <v>0</v>
      </c>
      <c r="M144" s="34">
        <f t="shared" ref="M144:M146" si="296">(IFERROR(L144/$E144,0))</f>
        <v>0</v>
      </c>
      <c r="N144" s="33">
        <f t="shared" ref="N144:N146" si="297">G144+I144+K144</f>
        <v>0</v>
      </c>
      <c r="O144" s="34">
        <f t="shared" ref="O144:O146" si="298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299">P144+R144+T144</f>
        <v>0</v>
      </c>
      <c r="W144" s="34">
        <f t="shared" ref="W144:W146" si="300">(IFERROR(V144/$E144,0))</f>
        <v>0</v>
      </c>
      <c r="X144" s="33">
        <f t="shared" ref="X144:X146" si="301">Q144+S144+U144</f>
        <v>0</v>
      </c>
      <c r="Y144" s="34">
        <f t="shared" ref="Y144:Y146" si="302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03">Z144+AB144+AD144</f>
        <v>0</v>
      </c>
      <c r="AG144" s="34">
        <f t="shared" ref="AG144:AG146" si="304">(IFERROR(AF144/$E144,0))</f>
        <v>0</v>
      </c>
      <c r="AH144" s="33">
        <f t="shared" ref="AH144:AH146" si="305">AA144+AC144+AE144</f>
        <v>0</v>
      </c>
      <c r="AI144" s="34">
        <f t="shared" ref="AI144:AI146" si="306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07">AJ144+AL144+AN144</f>
        <v>0</v>
      </c>
      <c r="AQ144" s="34">
        <f t="shared" ref="AQ144:AQ146" si="308">(IFERROR(AP144/$E144,0))</f>
        <v>0</v>
      </c>
      <c r="AR144" s="33">
        <f t="shared" ref="AR144:AR146" si="309">AK144+AM144+AO144</f>
        <v>0</v>
      </c>
      <c r="AS144" s="34">
        <f t="shared" ref="AS144:AS146" si="310">(IFERROR(AR144/AP144,0))</f>
        <v>0</v>
      </c>
      <c r="AT144" s="33">
        <f t="shared" ref="AT144:AT146" si="311">L144+V144+AF144+AP144</f>
        <v>0</v>
      </c>
      <c r="AU144" s="34">
        <f t="shared" ref="AU144:AU146" si="312">(IFERROR(AT144/$E144,0))</f>
        <v>0</v>
      </c>
      <c r="AV144" s="33">
        <f t="shared" ref="AV144:AV146" si="313">N144+X144+AH144+AR144</f>
        <v>0</v>
      </c>
      <c r="AW144" s="34">
        <f t="shared" ref="AW144:AW146" si="314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294"/>
        <v>0</v>
      </c>
      <c r="F145" s="81"/>
      <c r="G145" s="81"/>
      <c r="H145" s="82"/>
      <c r="I145" s="82"/>
      <c r="J145" s="82"/>
      <c r="K145" s="82"/>
      <c r="L145" s="33">
        <f t="shared" si="295"/>
        <v>0</v>
      </c>
      <c r="M145" s="34">
        <f t="shared" si="296"/>
        <v>0</v>
      </c>
      <c r="N145" s="33">
        <f t="shared" si="297"/>
        <v>0</v>
      </c>
      <c r="O145" s="34">
        <f t="shared" si="298"/>
        <v>0</v>
      </c>
      <c r="P145" s="56"/>
      <c r="Q145" s="56"/>
      <c r="R145" s="36"/>
      <c r="S145" s="36"/>
      <c r="T145" s="36"/>
      <c r="U145" s="36"/>
      <c r="V145" s="33">
        <f t="shared" si="299"/>
        <v>0</v>
      </c>
      <c r="W145" s="34">
        <f t="shared" si="300"/>
        <v>0</v>
      </c>
      <c r="X145" s="33">
        <f t="shared" si="301"/>
        <v>0</v>
      </c>
      <c r="Y145" s="34">
        <f t="shared" si="302"/>
        <v>0</v>
      </c>
      <c r="Z145" s="36"/>
      <c r="AA145" s="36"/>
      <c r="AB145" s="36"/>
      <c r="AC145" s="36"/>
      <c r="AD145" s="36"/>
      <c r="AE145" s="36"/>
      <c r="AF145" s="33">
        <f t="shared" si="303"/>
        <v>0</v>
      </c>
      <c r="AG145" s="34">
        <f t="shared" si="304"/>
        <v>0</v>
      </c>
      <c r="AH145" s="33">
        <f t="shared" si="305"/>
        <v>0</v>
      </c>
      <c r="AI145" s="34">
        <f t="shared" si="306"/>
        <v>0</v>
      </c>
      <c r="AJ145" s="36"/>
      <c r="AK145" s="36"/>
      <c r="AL145" s="36"/>
      <c r="AM145" s="36"/>
      <c r="AN145" s="36"/>
      <c r="AO145" s="36"/>
      <c r="AP145" s="33">
        <f t="shared" si="307"/>
        <v>0</v>
      </c>
      <c r="AQ145" s="34">
        <f t="shared" si="308"/>
        <v>0</v>
      </c>
      <c r="AR145" s="33">
        <f t="shared" si="309"/>
        <v>0</v>
      </c>
      <c r="AS145" s="34">
        <f t="shared" si="310"/>
        <v>0</v>
      </c>
      <c r="AT145" s="33">
        <f t="shared" si="311"/>
        <v>0</v>
      </c>
      <c r="AU145" s="34">
        <f t="shared" si="312"/>
        <v>0</v>
      </c>
      <c r="AV145" s="33">
        <f t="shared" si="313"/>
        <v>0</v>
      </c>
      <c r="AW145" s="34">
        <f t="shared" si="314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294"/>
        <v>0</v>
      </c>
      <c r="F146" s="84"/>
      <c r="G146" s="84"/>
      <c r="H146" s="85"/>
      <c r="I146" s="85"/>
      <c r="J146" s="85"/>
      <c r="K146" s="85"/>
      <c r="L146" s="33">
        <f t="shared" si="295"/>
        <v>0</v>
      </c>
      <c r="M146" s="46">
        <f t="shared" si="296"/>
        <v>0</v>
      </c>
      <c r="N146" s="45">
        <f t="shared" si="297"/>
        <v>0</v>
      </c>
      <c r="O146" s="46">
        <f t="shared" si="298"/>
        <v>0</v>
      </c>
      <c r="P146" s="86"/>
      <c r="Q146" s="86"/>
      <c r="R146" s="80"/>
      <c r="S146" s="80"/>
      <c r="T146" s="80"/>
      <c r="U146" s="80"/>
      <c r="V146" s="33">
        <f t="shared" si="299"/>
        <v>0</v>
      </c>
      <c r="W146" s="46">
        <f t="shared" si="300"/>
        <v>0</v>
      </c>
      <c r="X146" s="45">
        <f t="shared" si="301"/>
        <v>0</v>
      </c>
      <c r="Y146" s="46">
        <f t="shared" si="302"/>
        <v>0</v>
      </c>
      <c r="Z146" s="80"/>
      <c r="AA146" s="80"/>
      <c r="AB146" s="80"/>
      <c r="AC146" s="80"/>
      <c r="AD146" s="80"/>
      <c r="AE146" s="80"/>
      <c r="AF146" s="33">
        <f t="shared" si="303"/>
        <v>0</v>
      </c>
      <c r="AG146" s="46">
        <f t="shared" si="304"/>
        <v>0</v>
      </c>
      <c r="AH146" s="45">
        <f t="shared" si="305"/>
        <v>0</v>
      </c>
      <c r="AI146" s="46">
        <f t="shared" si="306"/>
        <v>0</v>
      </c>
      <c r="AJ146" s="80"/>
      <c r="AK146" s="80"/>
      <c r="AL146" s="80"/>
      <c r="AM146" s="80"/>
      <c r="AN146" s="80"/>
      <c r="AO146" s="80"/>
      <c r="AP146" s="33">
        <f t="shared" si="307"/>
        <v>0</v>
      </c>
      <c r="AQ146" s="46">
        <f t="shared" si="308"/>
        <v>0</v>
      </c>
      <c r="AR146" s="45">
        <f t="shared" si="309"/>
        <v>0</v>
      </c>
      <c r="AS146" s="46">
        <f t="shared" si="310"/>
        <v>0</v>
      </c>
      <c r="AT146" s="33">
        <f t="shared" si="311"/>
        <v>0</v>
      </c>
      <c r="AU146" s="46">
        <f t="shared" si="312"/>
        <v>0</v>
      </c>
      <c r="AV146" s="33">
        <f t="shared" si="313"/>
        <v>0</v>
      </c>
      <c r="AW146" s="46">
        <f t="shared" si="314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15">C24+C47+C83+C113+C129+C131+C135+C140+C143</f>
        <v>0</v>
      </c>
      <c r="D147" s="50">
        <f t="shared" si="315"/>
        <v>0</v>
      </c>
      <c r="E147" s="50">
        <f>E24+E47+E83+E113+E129+E131+E135+E140+E143</f>
        <v>0</v>
      </c>
      <c r="F147" s="50">
        <f t="shared" ref="F147:L147" si="316">F24+F47+F83+F113+F129+F131+F135+F140+F143</f>
        <v>0</v>
      </c>
      <c r="G147" s="50">
        <f t="shared" si="316"/>
        <v>0</v>
      </c>
      <c r="H147" s="50">
        <f t="shared" si="316"/>
        <v>0</v>
      </c>
      <c r="I147" s="50">
        <f t="shared" si="316"/>
        <v>0</v>
      </c>
      <c r="J147" s="50">
        <f t="shared" si="316"/>
        <v>0</v>
      </c>
      <c r="K147" s="50">
        <f t="shared" si="316"/>
        <v>0</v>
      </c>
      <c r="L147" s="50">
        <f t="shared" si="316"/>
        <v>0</v>
      </c>
      <c r="M147" s="49">
        <f>(IFERROR(L147/$E147,0))</f>
        <v>0</v>
      </c>
      <c r="N147" s="50">
        <f>G147+I147+K147</f>
        <v>0</v>
      </c>
      <c r="O147" s="49">
        <f>(IFERROR(N147/L147,0))</f>
        <v>0</v>
      </c>
      <c r="P147" s="50">
        <f t="shared" ref="P147:V147" si="317">P24+P47+P83+P113+P129+P131+P135+P140+P143</f>
        <v>0</v>
      </c>
      <c r="Q147" s="50">
        <f t="shared" si="317"/>
        <v>0</v>
      </c>
      <c r="R147" s="50">
        <f t="shared" si="317"/>
        <v>0</v>
      </c>
      <c r="S147" s="50">
        <f t="shared" si="317"/>
        <v>0</v>
      </c>
      <c r="T147" s="50">
        <f t="shared" si="317"/>
        <v>0</v>
      </c>
      <c r="U147" s="50">
        <f t="shared" si="317"/>
        <v>0</v>
      </c>
      <c r="V147" s="50">
        <f t="shared" si="317"/>
        <v>0</v>
      </c>
      <c r="W147" s="49">
        <f>(IFERROR(V147/$E147,0))</f>
        <v>0</v>
      </c>
      <c r="X147" s="50">
        <f>Q147+S147+U147</f>
        <v>0</v>
      </c>
      <c r="Y147" s="49">
        <f>(IFERROR(X147/V147,0))</f>
        <v>0</v>
      </c>
      <c r="Z147" s="50">
        <f t="shared" ref="Z147:AF147" si="318">Z24+Z47+Z83+Z113+Z129+Z131+Z135+Z140+Z143</f>
        <v>0</v>
      </c>
      <c r="AA147" s="50">
        <f t="shared" si="318"/>
        <v>0</v>
      </c>
      <c r="AB147" s="50">
        <f t="shared" si="318"/>
        <v>0</v>
      </c>
      <c r="AC147" s="50">
        <f t="shared" si="318"/>
        <v>0</v>
      </c>
      <c r="AD147" s="50">
        <f t="shared" si="318"/>
        <v>0</v>
      </c>
      <c r="AE147" s="50">
        <f t="shared" si="318"/>
        <v>0</v>
      </c>
      <c r="AF147" s="50">
        <f t="shared" si="318"/>
        <v>0</v>
      </c>
      <c r="AG147" s="49">
        <f>(IFERROR(AF147/$E147,0))</f>
        <v>0</v>
      </c>
      <c r="AH147" s="50">
        <f>AA147+AC147+AE147</f>
        <v>0</v>
      </c>
      <c r="AI147" s="49">
        <f>(IFERROR(AH147/AF147,0))</f>
        <v>0</v>
      </c>
      <c r="AJ147" s="50">
        <f t="shared" ref="AJ147:AP147" si="319">AJ24+AJ47+AJ83+AJ113+AJ129+AJ131+AJ135+AJ140+AJ143</f>
        <v>0</v>
      </c>
      <c r="AK147" s="50">
        <f t="shared" si="319"/>
        <v>0</v>
      </c>
      <c r="AL147" s="50">
        <f t="shared" si="319"/>
        <v>0</v>
      </c>
      <c r="AM147" s="50">
        <f t="shared" si="319"/>
        <v>0</v>
      </c>
      <c r="AN147" s="50">
        <f t="shared" si="319"/>
        <v>0</v>
      </c>
      <c r="AO147" s="50">
        <f t="shared" si="319"/>
        <v>0</v>
      </c>
      <c r="AP147" s="50">
        <f t="shared" si="319"/>
        <v>0</v>
      </c>
      <c r="AQ147" s="49">
        <f>(IFERROR(AP147/$E147,0))</f>
        <v>0</v>
      </c>
      <c r="AR147" s="50">
        <f>AK147+AM147+AO147</f>
        <v>0</v>
      </c>
      <c r="AS147" s="49">
        <f>(IFERROR(AR147/AP147,0))</f>
        <v>0</v>
      </c>
      <c r="AT147" s="50">
        <f t="shared" ref="AT147" si="320">AT24+AT47+AT83+AT113+AT129+AT131+AT135+AT140+AT143</f>
        <v>0</v>
      </c>
      <c r="AU147" s="49">
        <f>(IFERROR(AT147/$E147,0))</f>
        <v>0</v>
      </c>
      <c r="AV147" s="50">
        <f>AO147+AQ147+AS147</f>
        <v>0</v>
      </c>
      <c r="AW147" s="49">
        <f>(IFERROR(AV147/AT147,0))</f>
        <v>0</v>
      </c>
      <c r="AX147" s="50">
        <f t="shared" ref="AX147" si="321">AX24+AX47+AX83+AX113+AX129+AX131+AX135+AX140+AX143</f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topLeftCell="A13"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42.85546875" style="2" customWidth="1"/>
    <col min="3" max="3" width="15.7109375" style="2" customWidth="1"/>
    <col min="4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3" width="9.4257812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3" width="11.42578125" style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3" width="11.42578125" style="1"/>
    <col min="44" max="45" width="0" style="1" hidden="1" customWidth="1"/>
    <col min="46" max="47" width="11.42578125" style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11" t="s">
        <v>216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</row>
    <row r="19" spans="1:50" ht="18.75" x14ac:dyDescent="0.3">
      <c r="A19" s="15" t="s">
        <v>147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50" ht="16.5" x14ac:dyDescent="0.25">
      <c r="A20" s="16" t="s">
        <v>154</v>
      </c>
      <c r="B20" s="14"/>
      <c r="C20" s="1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4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4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4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4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4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x14ac:dyDescent="0.25">
      <c r="A114" s="37">
        <v>41100</v>
      </c>
      <c r="B114" s="30" t="s">
        <v>106</v>
      </c>
      <c r="C114" s="36"/>
      <c r="D114" s="36"/>
      <c r="E114" s="36">
        <f t="shared" ref="E114:E128" si="162">SUM(C114:D114)</f>
        <v>0</v>
      </c>
      <c r="F114" s="74"/>
      <c r="G114" s="74"/>
      <c r="H114" s="75"/>
      <c r="I114" s="75"/>
      <c r="J114" s="75"/>
      <c r="K114" s="75"/>
      <c r="L114" s="33">
        <f t="shared" ref="L114:L130" si="163">SUM(F114:J114)</f>
        <v>0</v>
      </c>
      <c r="M114" s="34">
        <f t="shared" si="100"/>
        <v>0</v>
      </c>
      <c r="N114" s="33">
        <f t="shared" ref="N114" si="164">G114+I114+K114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5">SUM(P114:T114)</f>
        <v>0</v>
      </c>
      <c r="W114" s="34">
        <f t="shared" si="104"/>
        <v>0</v>
      </c>
      <c r="X114" s="33">
        <f t="shared" ref="X114" si="166">Q114+S114+U114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7">SUM(Z114:AD114)</f>
        <v>0</v>
      </c>
      <c r="AG114" s="34">
        <f t="shared" si="108"/>
        <v>0</v>
      </c>
      <c r="AH114" s="33">
        <f t="shared" ref="AH114" si="168">AA114+AC114+AE114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69">SUM(AJ114:AN114)</f>
        <v>0</v>
      </c>
      <c r="AQ114" s="34">
        <f t="shared" si="112"/>
        <v>0</v>
      </c>
      <c r="AR114" s="33">
        <f t="shared" ref="AR114" si="170">AK114+AM114+AO114</f>
        <v>0</v>
      </c>
      <c r="AS114" s="34">
        <f t="shared" si="114"/>
        <v>0</v>
      </c>
      <c r="AT114" s="33">
        <f t="shared" ref="AT114" si="171">SUM(AN114:AR114)</f>
        <v>0</v>
      </c>
      <c r="AU114" s="34">
        <f t="shared" si="115"/>
        <v>0</v>
      </c>
      <c r="AV114" s="33">
        <f t="shared" ref="AV114" si="172">N114+X114+AH114+AR114</f>
        <v>0</v>
      </c>
      <c r="AW114" s="34">
        <f t="shared" si="116"/>
        <v>0</v>
      </c>
      <c r="AX114" s="57">
        <f t="shared" si="119"/>
        <v>0</v>
      </c>
    </row>
    <row r="115" spans="1:50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162"/>
        <v>0</v>
      </c>
      <c r="F115" s="74"/>
      <c r="G115" s="74"/>
      <c r="H115" s="75"/>
      <c r="I115" s="75"/>
      <c r="J115" s="75"/>
      <c r="K115" s="75"/>
      <c r="L115" s="33">
        <f t="shared" ref="L115:L128" si="173">F115+H115+J115</f>
        <v>0</v>
      </c>
      <c r="M115" s="34">
        <f t="shared" ref="M115:M138" si="174">(IFERROR(L115/$E115,0))</f>
        <v>0</v>
      </c>
      <c r="N115" s="33">
        <f t="shared" ref="N115:N128" si="175">G115+I115+K115</f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6">P115+R115+T115</f>
        <v>0</v>
      </c>
      <c r="W115" s="34">
        <f t="shared" ref="W115:W138" si="177">(IFERROR(V115/$E115,0))</f>
        <v>0</v>
      </c>
      <c r="X115" s="33">
        <f t="shared" ref="X115:X128" si="178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79">Z115+AB115+AD115</f>
        <v>0</v>
      </c>
      <c r="AG115" s="34">
        <f t="shared" ref="AG115:AG138" si="180">(IFERROR(AF115/$E115,0))</f>
        <v>0</v>
      </c>
      <c r="AH115" s="33">
        <f t="shared" ref="AH115:AH128" si="181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2">AJ115+AL115+AN115</f>
        <v>0</v>
      </c>
      <c r="AQ115" s="34">
        <f t="shared" ref="AQ115:AQ138" si="183">(IFERROR(AP115/$E115,0))</f>
        <v>0</v>
      </c>
      <c r="AR115" s="33">
        <f t="shared" ref="AR115:AR128" si="184">AK115+AM115+AO115</f>
        <v>0</v>
      </c>
      <c r="AS115" s="34">
        <f t="shared" si="114"/>
        <v>0</v>
      </c>
      <c r="AT115" s="33">
        <f t="shared" ref="AT115:AT128" si="185">L115+V115+AF115+AP115</f>
        <v>0</v>
      </c>
      <c r="AU115" s="34">
        <f t="shared" ref="AU115:AU138" si="186">(IFERROR(AT115/$E115,0))</f>
        <v>0</v>
      </c>
      <c r="AV115" s="33">
        <f t="shared" ref="AV115:AV128" si="187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62"/>
        <v>0</v>
      </c>
      <c r="F116" s="74"/>
      <c r="G116" s="74"/>
      <c r="H116" s="75"/>
      <c r="I116" s="75"/>
      <c r="J116" s="75"/>
      <c r="K116" s="75"/>
      <c r="L116" s="33">
        <f t="shared" si="173"/>
        <v>0</v>
      </c>
      <c r="M116" s="34">
        <f t="shared" si="174"/>
        <v>0</v>
      </c>
      <c r="N116" s="33">
        <f t="shared" si="175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6"/>
        <v>0</v>
      </c>
      <c r="W116" s="34">
        <f t="shared" si="177"/>
        <v>0</v>
      </c>
      <c r="X116" s="33">
        <f t="shared" si="178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79"/>
        <v>0</v>
      </c>
      <c r="AG116" s="34">
        <f t="shared" si="180"/>
        <v>0</v>
      </c>
      <c r="AH116" s="33">
        <f t="shared" si="181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2"/>
        <v>0</v>
      </c>
      <c r="AQ116" s="34">
        <f t="shared" si="183"/>
        <v>0</v>
      </c>
      <c r="AR116" s="33">
        <f t="shared" si="184"/>
        <v>0</v>
      </c>
      <c r="AS116" s="34">
        <f t="shared" si="114"/>
        <v>0</v>
      </c>
      <c r="AT116" s="33">
        <f t="shared" si="185"/>
        <v>0</v>
      </c>
      <c r="AU116" s="34">
        <f t="shared" si="186"/>
        <v>0</v>
      </c>
      <c r="AV116" s="33">
        <f t="shared" si="187"/>
        <v>0</v>
      </c>
      <c r="AW116" s="34">
        <f t="shared" si="116"/>
        <v>0</v>
      </c>
      <c r="AX116" s="57">
        <f t="shared" si="119"/>
        <v>0</v>
      </c>
    </row>
    <row r="117" spans="1:50" ht="15" hidden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62"/>
        <v>0</v>
      </c>
      <c r="F117" s="74"/>
      <c r="G117" s="74"/>
      <c r="H117" s="75"/>
      <c r="I117" s="75"/>
      <c r="J117" s="75"/>
      <c r="K117" s="75"/>
      <c r="L117" s="33">
        <f t="shared" si="173"/>
        <v>0</v>
      </c>
      <c r="M117" s="34">
        <f t="shared" si="174"/>
        <v>0</v>
      </c>
      <c r="N117" s="33">
        <f t="shared" si="175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6"/>
        <v>0</v>
      </c>
      <c r="W117" s="34">
        <f t="shared" si="177"/>
        <v>0</v>
      </c>
      <c r="X117" s="33">
        <f t="shared" si="178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79"/>
        <v>0</v>
      </c>
      <c r="AG117" s="34">
        <f t="shared" si="180"/>
        <v>0</v>
      </c>
      <c r="AH117" s="33">
        <f t="shared" si="181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2"/>
        <v>0</v>
      </c>
      <c r="AQ117" s="34">
        <f t="shared" si="183"/>
        <v>0</v>
      </c>
      <c r="AR117" s="33">
        <f t="shared" si="184"/>
        <v>0</v>
      </c>
      <c r="AS117" s="34">
        <f t="shared" si="114"/>
        <v>0</v>
      </c>
      <c r="AT117" s="33">
        <f t="shared" si="185"/>
        <v>0</v>
      </c>
      <c r="AU117" s="34">
        <f t="shared" si="186"/>
        <v>0</v>
      </c>
      <c r="AV117" s="33">
        <f t="shared" si="187"/>
        <v>0</v>
      </c>
      <c r="AW117" s="34">
        <f t="shared" si="116"/>
        <v>0</v>
      </c>
      <c r="AX117" s="57">
        <f t="shared" si="119"/>
        <v>0</v>
      </c>
    </row>
    <row r="118" spans="1:50" ht="15" hidden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62"/>
        <v>0</v>
      </c>
      <c r="F118" s="74"/>
      <c r="G118" s="74"/>
      <c r="H118" s="75"/>
      <c r="I118" s="75"/>
      <c r="J118" s="75"/>
      <c r="K118" s="75"/>
      <c r="L118" s="33">
        <f t="shared" si="173"/>
        <v>0</v>
      </c>
      <c r="M118" s="34">
        <f t="shared" si="174"/>
        <v>0</v>
      </c>
      <c r="N118" s="33">
        <f t="shared" si="175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6"/>
        <v>0</v>
      </c>
      <c r="W118" s="34">
        <f t="shared" si="177"/>
        <v>0</v>
      </c>
      <c r="X118" s="33">
        <f t="shared" si="178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79"/>
        <v>0</v>
      </c>
      <c r="AG118" s="34">
        <f t="shared" si="180"/>
        <v>0</v>
      </c>
      <c r="AH118" s="33">
        <f t="shared" si="181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2"/>
        <v>0</v>
      </c>
      <c r="AQ118" s="34">
        <f t="shared" si="183"/>
        <v>0</v>
      </c>
      <c r="AR118" s="33">
        <f t="shared" si="184"/>
        <v>0</v>
      </c>
      <c r="AS118" s="34">
        <f t="shared" si="114"/>
        <v>0</v>
      </c>
      <c r="AT118" s="33">
        <f t="shared" si="185"/>
        <v>0</v>
      </c>
      <c r="AU118" s="34">
        <f t="shared" si="186"/>
        <v>0</v>
      </c>
      <c r="AV118" s="33">
        <f t="shared" si="187"/>
        <v>0</v>
      </c>
      <c r="AW118" s="34">
        <f t="shared" si="116"/>
        <v>0</v>
      </c>
      <c r="AX118" s="57">
        <f t="shared" si="119"/>
        <v>0</v>
      </c>
    </row>
    <row r="119" spans="1:50" ht="15" hidden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62"/>
        <v>0</v>
      </c>
      <c r="F119" s="74"/>
      <c r="G119" s="74"/>
      <c r="H119" s="75"/>
      <c r="I119" s="75"/>
      <c r="J119" s="75"/>
      <c r="K119" s="75"/>
      <c r="L119" s="33">
        <f t="shared" si="173"/>
        <v>0</v>
      </c>
      <c r="M119" s="34">
        <f t="shared" si="174"/>
        <v>0</v>
      </c>
      <c r="N119" s="33">
        <f t="shared" si="175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6"/>
        <v>0</v>
      </c>
      <c r="W119" s="34">
        <f t="shared" si="177"/>
        <v>0</v>
      </c>
      <c r="X119" s="33">
        <f t="shared" si="178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79"/>
        <v>0</v>
      </c>
      <c r="AG119" s="34">
        <f t="shared" si="180"/>
        <v>0</v>
      </c>
      <c r="AH119" s="33">
        <f t="shared" si="181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2"/>
        <v>0</v>
      </c>
      <c r="AQ119" s="34">
        <f t="shared" si="183"/>
        <v>0</v>
      </c>
      <c r="AR119" s="33">
        <f t="shared" si="184"/>
        <v>0</v>
      </c>
      <c r="AS119" s="34">
        <f t="shared" si="114"/>
        <v>0</v>
      </c>
      <c r="AT119" s="33">
        <f t="shared" si="185"/>
        <v>0</v>
      </c>
      <c r="AU119" s="34">
        <f t="shared" si="186"/>
        <v>0</v>
      </c>
      <c r="AV119" s="33">
        <f t="shared" si="187"/>
        <v>0</v>
      </c>
      <c r="AW119" s="34">
        <f t="shared" si="116"/>
        <v>0</v>
      </c>
      <c r="AX119" s="57">
        <f t="shared" si="119"/>
        <v>0</v>
      </c>
    </row>
    <row r="120" spans="1:50" ht="15" hidden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62"/>
        <v>0</v>
      </c>
      <c r="F120" s="74"/>
      <c r="G120" s="74"/>
      <c r="H120" s="75"/>
      <c r="I120" s="75"/>
      <c r="J120" s="75"/>
      <c r="K120" s="75"/>
      <c r="L120" s="33">
        <f t="shared" si="173"/>
        <v>0</v>
      </c>
      <c r="M120" s="34">
        <f t="shared" si="174"/>
        <v>0</v>
      </c>
      <c r="N120" s="33">
        <f t="shared" si="175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6"/>
        <v>0</v>
      </c>
      <c r="W120" s="34">
        <f t="shared" si="177"/>
        <v>0</v>
      </c>
      <c r="X120" s="33">
        <f t="shared" si="178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79"/>
        <v>0</v>
      </c>
      <c r="AG120" s="34">
        <f t="shared" si="180"/>
        <v>0</v>
      </c>
      <c r="AH120" s="33">
        <f t="shared" si="181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2"/>
        <v>0</v>
      </c>
      <c r="AQ120" s="34">
        <f t="shared" si="183"/>
        <v>0</v>
      </c>
      <c r="AR120" s="33">
        <f t="shared" si="184"/>
        <v>0</v>
      </c>
      <c r="AS120" s="34">
        <f t="shared" si="114"/>
        <v>0</v>
      </c>
      <c r="AT120" s="33">
        <f t="shared" si="185"/>
        <v>0</v>
      </c>
      <c r="AU120" s="34">
        <f t="shared" si="186"/>
        <v>0</v>
      </c>
      <c r="AV120" s="33">
        <f t="shared" si="187"/>
        <v>0</v>
      </c>
      <c r="AW120" s="34">
        <f t="shared" si="116"/>
        <v>0</v>
      </c>
      <c r="AX120" s="57">
        <f t="shared" si="119"/>
        <v>0</v>
      </c>
    </row>
    <row r="121" spans="1:50" ht="15" hidden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62"/>
        <v>0</v>
      </c>
      <c r="F121" s="74"/>
      <c r="G121" s="74"/>
      <c r="H121" s="75"/>
      <c r="I121" s="75"/>
      <c r="J121" s="75"/>
      <c r="K121" s="75"/>
      <c r="L121" s="33">
        <f t="shared" si="173"/>
        <v>0</v>
      </c>
      <c r="M121" s="34">
        <f t="shared" si="174"/>
        <v>0</v>
      </c>
      <c r="N121" s="33">
        <f t="shared" si="175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6"/>
        <v>0</v>
      </c>
      <c r="W121" s="34">
        <f t="shared" si="177"/>
        <v>0</v>
      </c>
      <c r="X121" s="33">
        <f t="shared" si="178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79"/>
        <v>0</v>
      </c>
      <c r="AG121" s="34">
        <f t="shared" si="180"/>
        <v>0</v>
      </c>
      <c r="AH121" s="33">
        <f t="shared" si="181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2"/>
        <v>0</v>
      </c>
      <c r="AQ121" s="34">
        <f t="shared" si="183"/>
        <v>0</v>
      </c>
      <c r="AR121" s="33">
        <f t="shared" si="184"/>
        <v>0</v>
      </c>
      <c r="AS121" s="34">
        <f t="shared" si="114"/>
        <v>0</v>
      </c>
      <c r="AT121" s="33">
        <f t="shared" si="185"/>
        <v>0</v>
      </c>
      <c r="AU121" s="34">
        <f t="shared" si="186"/>
        <v>0</v>
      </c>
      <c r="AV121" s="33">
        <f t="shared" si="187"/>
        <v>0</v>
      </c>
      <c r="AW121" s="34">
        <f t="shared" si="116"/>
        <v>0</v>
      </c>
      <c r="AX121" s="57">
        <f t="shared" si="119"/>
        <v>0</v>
      </c>
    </row>
    <row r="122" spans="1:50" ht="15" hidden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62"/>
        <v>0</v>
      </c>
      <c r="F122" s="74"/>
      <c r="G122" s="74"/>
      <c r="H122" s="75"/>
      <c r="I122" s="75"/>
      <c r="J122" s="75"/>
      <c r="K122" s="75"/>
      <c r="L122" s="33">
        <f t="shared" si="173"/>
        <v>0</v>
      </c>
      <c r="M122" s="34">
        <f t="shared" si="174"/>
        <v>0</v>
      </c>
      <c r="N122" s="33">
        <f t="shared" si="175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6"/>
        <v>0</v>
      </c>
      <c r="W122" s="34">
        <f t="shared" si="177"/>
        <v>0</v>
      </c>
      <c r="X122" s="33">
        <f t="shared" si="178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79"/>
        <v>0</v>
      </c>
      <c r="AG122" s="34">
        <f t="shared" si="180"/>
        <v>0</v>
      </c>
      <c r="AH122" s="33">
        <f t="shared" si="181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2"/>
        <v>0</v>
      </c>
      <c r="AQ122" s="34">
        <f t="shared" si="183"/>
        <v>0</v>
      </c>
      <c r="AR122" s="33">
        <f t="shared" si="184"/>
        <v>0</v>
      </c>
      <c r="AS122" s="34">
        <f t="shared" si="114"/>
        <v>0</v>
      </c>
      <c r="AT122" s="33">
        <f t="shared" si="185"/>
        <v>0</v>
      </c>
      <c r="AU122" s="34">
        <f t="shared" si="186"/>
        <v>0</v>
      </c>
      <c r="AV122" s="33">
        <f t="shared" si="187"/>
        <v>0</v>
      </c>
      <c r="AW122" s="34">
        <f t="shared" si="116"/>
        <v>0</v>
      </c>
      <c r="AX122" s="57">
        <f t="shared" si="119"/>
        <v>0</v>
      </c>
    </row>
    <row r="123" spans="1:50" ht="15" hidden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62"/>
        <v>0</v>
      </c>
      <c r="F123" s="74"/>
      <c r="G123" s="74"/>
      <c r="H123" s="75"/>
      <c r="I123" s="75"/>
      <c r="J123" s="75"/>
      <c r="K123" s="75"/>
      <c r="L123" s="33">
        <f t="shared" si="173"/>
        <v>0</v>
      </c>
      <c r="M123" s="34">
        <f t="shared" si="174"/>
        <v>0</v>
      </c>
      <c r="N123" s="33">
        <f t="shared" si="175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6"/>
        <v>0</v>
      </c>
      <c r="W123" s="34">
        <f t="shared" si="177"/>
        <v>0</v>
      </c>
      <c r="X123" s="33">
        <f t="shared" si="178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79"/>
        <v>0</v>
      </c>
      <c r="AG123" s="34">
        <f t="shared" si="180"/>
        <v>0</v>
      </c>
      <c r="AH123" s="33">
        <f t="shared" si="181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2"/>
        <v>0</v>
      </c>
      <c r="AQ123" s="34">
        <f t="shared" si="183"/>
        <v>0</v>
      </c>
      <c r="AR123" s="33">
        <f t="shared" si="184"/>
        <v>0</v>
      </c>
      <c r="AS123" s="34">
        <f t="shared" si="114"/>
        <v>0</v>
      </c>
      <c r="AT123" s="33">
        <f t="shared" si="185"/>
        <v>0</v>
      </c>
      <c r="AU123" s="34">
        <f t="shared" si="186"/>
        <v>0</v>
      </c>
      <c r="AV123" s="33">
        <f t="shared" si="187"/>
        <v>0</v>
      </c>
      <c r="AW123" s="34">
        <f t="shared" si="116"/>
        <v>0</v>
      </c>
      <c r="AX123" s="57">
        <f t="shared" si="119"/>
        <v>0</v>
      </c>
    </row>
    <row r="124" spans="1:50" ht="15" hidden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62"/>
        <v>0</v>
      </c>
      <c r="F124" s="74"/>
      <c r="G124" s="74"/>
      <c r="H124" s="75"/>
      <c r="I124" s="75"/>
      <c r="J124" s="75"/>
      <c r="K124" s="75"/>
      <c r="L124" s="33">
        <f t="shared" si="173"/>
        <v>0</v>
      </c>
      <c r="M124" s="34">
        <f t="shared" si="174"/>
        <v>0</v>
      </c>
      <c r="N124" s="33">
        <f t="shared" si="175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6"/>
        <v>0</v>
      </c>
      <c r="W124" s="34">
        <f t="shared" si="177"/>
        <v>0</v>
      </c>
      <c r="X124" s="33">
        <f t="shared" si="178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79"/>
        <v>0</v>
      </c>
      <c r="AG124" s="34">
        <f t="shared" si="180"/>
        <v>0</v>
      </c>
      <c r="AH124" s="33">
        <f t="shared" si="181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2"/>
        <v>0</v>
      </c>
      <c r="AQ124" s="34">
        <f t="shared" si="183"/>
        <v>0</v>
      </c>
      <c r="AR124" s="33">
        <f t="shared" si="184"/>
        <v>0</v>
      </c>
      <c r="AS124" s="34">
        <f t="shared" si="114"/>
        <v>0</v>
      </c>
      <c r="AT124" s="33">
        <f t="shared" si="185"/>
        <v>0</v>
      </c>
      <c r="AU124" s="34">
        <f t="shared" si="186"/>
        <v>0</v>
      </c>
      <c r="AV124" s="33">
        <f t="shared" si="187"/>
        <v>0</v>
      </c>
      <c r="AW124" s="34">
        <f t="shared" si="116"/>
        <v>0</v>
      </c>
      <c r="AX124" s="57">
        <f t="shared" si="119"/>
        <v>0</v>
      </c>
    </row>
    <row r="125" spans="1:50" ht="15" hidden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62"/>
        <v>0</v>
      </c>
      <c r="F125" s="74"/>
      <c r="G125" s="74"/>
      <c r="H125" s="75"/>
      <c r="I125" s="75"/>
      <c r="J125" s="75"/>
      <c r="K125" s="75"/>
      <c r="L125" s="33">
        <f t="shared" si="173"/>
        <v>0</v>
      </c>
      <c r="M125" s="34">
        <f t="shared" si="174"/>
        <v>0</v>
      </c>
      <c r="N125" s="33">
        <f t="shared" si="175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6"/>
        <v>0</v>
      </c>
      <c r="W125" s="34">
        <f t="shared" si="177"/>
        <v>0</v>
      </c>
      <c r="X125" s="33">
        <f t="shared" si="178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79"/>
        <v>0</v>
      </c>
      <c r="AG125" s="34">
        <f t="shared" si="180"/>
        <v>0</v>
      </c>
      <c r="AH125" s="33">
        <f t="shared" si="181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2"/>
        <v>0</v>
      </c>
      <c r="AQ125" s="34">
        <f t="shared" si="183"/>
        <v>0</v>
      </c>
      <c r="AR125" s="33">
        <f t="shared" si="184"/>
        <v>0</v>
      </c>
      <c r="AS125" s="34">
        <f t="shared" si="114"/>
        <v>0</v>
      </c>
      <c r="AT125" s="33">
        <f t="shared" si="185"/>
        <v>0</v>
      </c>
      <c r="AU125" s="34">
        <f t="shared" si="186"/>
        <v>0</v>
      </c>
      <c r="AV125" s="33">
        <f t="shared" si="187"/>
        <v>0</v>
      </c>
      <c r="AW125" s="34">
        <f t="shared" si="116"/>
        <v>0</v>
      </c>
      <c r="AX125" s="57">
        <f t="shared" si="119"/>
        <v>0</v>
      </c>
    </row>
    <row r="126" spans="1:50" ht="15" hidden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62"/>
        <v>0</v>
      </c>
      <c r="F126" s="74"/>
      <c r="G126" s="74"/>
      <c r="H126" s="75"/>
      <c r="I126" s="75"/>
      <c r="J126" s="75"/>
      <c r="K126" s="75"/>
      <c r="L126" s="33">
        <f t="shared" si="173"/>
        <v>0</v>
      </c>
      <c r="M126" s="34">
        <f t="shared" si="174"/>
        <v>0</v>
      </c>
      <c r="N126" s="33">
        <f t="shared" si="175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6"/>
        <v>0</v>
      </c>
      <c r="W126" s="34">
        <f t="shared" si="177"/>
        <v>0</v>
      </c>
      <c r="X126" s="33">
        <f t="shared" si="178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79"/>
        <v>0</v>
      </c>
      <c r="AG126" s="34">
        <f t="shared" si="180"/>
        <v>0</v>
      </c>
      <c r="AH126" s="33">
        <f t="shared" si="181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2"/>
        <v>0</v>
      </c>
      <c r="AQ126" s="34">
        <f t="shared" si="183"/>
        <v>0</v>
      </c>
      <c r="AR126" s="33">
        <f t="shared" si="184"/>
        <v>0</v>
      </c>
      <c r="AS126" s="34">
        <f t="shared" si="114"/>
        <v>0</v>
      </c>
      <c r="AT126" s="33">
        <f t="shared" si="185"/>
        <v>0</v>
      </c>
      <c r="AU126" s="34">
        <f t="shared" si="186"/>
        <v>0</v>
      </c>
      <c r="AV126" s="33">
        <f t="shared" si="187"/>
        <v>0</v>
      </c>
      <c r="AW126" s="34">
        <f t="shared" si="116"/>
        <v>0</v>
      </c>
      <c r="AX126" s="57">
        <f t="shared" si="119"/>
        <v>0</v>
      </c>
    </row>
    <row r="127" spans="1:50" ht="15" hidden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62"/>
        <v>0</v>
      </c>
      <c r="F127" s="74"/>
      <c r="G127" s="74"/>
      <c r="H127" s="75"/>
      <c r="I127" s="75"/>
      <c r="J127" s="75"/>
      <c r="K127" s="75"/>
      <c r="L127" s="33">
        <f t="shared" si="173"/>
        <v>0</v>
      </c>
      <c r="M127" s="34">
        <f t="shared" si="174"/>
        <v>0</v>
      </c>
      <c r="N127" s="33">
        <f t="shared" si="175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6"/>
        <v>0</v>
      </c>
      <c r="W127" s="34">
        <f t="shared" si="177"/>
        <v>0</v>
      </c>
      <c r="X127" s="33">
        <f t="shared" si="178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79"/>
        <v>0</v>
      </c>
      <c r="AG127" s="34">
        <f t="shared" si="180"/>
        <v>0</v>
      </c>
      <c r="AH127" s="33">
        <f t="shared" si="181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2"/>
        <v>0</v>
      </c>
      <c r="AQ127" s="34">
        <f t="shared" si="183"/>
        <v>0</v>
      </c>
      <c r="AR127" s="33">
        <f t="shared" si="184"/>
        <v>0</v>
      </c>
      <c r="AS127" s="34">
        <f t="shared" si="114"/>
        <v>0</v>
      </c>
      <c r="AT127" s="33">
        <f t="shared" si="185"/>
        <v>0</v>
      </c>
      <c r="AU127" s="34">
        <f t="shared" si="186"/>
        <v>0</v>
      </c>
      <c r="AV127" s="33">
        <f t="shared" si="187"/>
        <v>0</v>
      </c>
      <c r="AW127" s="34">
        <f t="shared" si="116"/>
        <v>0</v>
      </c>
      <c r="AX127" s="57">
        <f t="shared" si="119"/>
        <v>0</v>
      </c>
    </row>
    <row r="128" spans="1:50" ht="15" hidden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62"/>
        <v>0</v>
      </c>
      <c r="F128" s="74"/>
      <c r="G128" s="74"/>
      <c r="H128" s="75"/>
      <c r="I128" s="75"/>
      <c r="J128" s="75"/>
      <c r="K128" s="75"/>
      <c r="L128" s="33">
        <f t="shared" si="173"/>
        <v>0</v>
      </c>
      <c r="M128" s="34">
        <f t="shared" si="174"/>
        <v>0</v>
      </c>
      <c r="N128" s="33">
        <f t="shared" si="175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6"/>
        <v>0</v>
      </c>
      <c r="W128" s="34">
        <f t="shared" si="177"/>
        <v>0</v>
      </c>
      <c r="X128" s="33">
        <f t="shared" si="178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79"/>
        <v>0</v>
      </c>
      <c r="AG128" s="34">
        <f t="shared" si="180"/>
        <v>0</v>
      </c>
      <c r="AH128" s="33">
        <f t="shared" si="181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2"/>
        <v>0</v>
      </c>
      <c r="AQ128" s="34">
        <f t="shared" si="183"/>
        <v>0</v>
      </c>
      <c r="AR128" s="33">
        <f t="shared" si="184"/>
        <v>0</v>
      </c>
      <c r="AS128" s="34">
        <f t="shared" si="114"/>
        <v>0</v>
      </c>
      <c r="AT128" s="33">
        <f t="shared" si="185"/>
        <v>0</v>
      </c>
      <c r="AU128" s="34">
        <f t="shared" si="186"/>
        <v>0</v>
      </c>
      <c r="AV128" s="33">
        <f t="shared" si="187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88">SUM(C130)</f>
        <v>0</v>
      </c>
      <c r="D129" s="40">
        <f t="shared" si="188"/>
        <v>0</v>
      </c>
      <c r="E129" s="40">
        <f>SUM(E130)</f>
        <v>0</v>
      </c>
      <c r="F129" s="67">
        <f t="shared" ref="F129:L129" si="189">SUM(F130)</f>
        <v>0</v>
      </c>
      <c r="G129" s="67"/>
      <c r="H129" s="40">
        <f t="shared" si="189"/>
        <v>0</v>
      </c>
      <c r="I129" s="40"/>
      <c r="J129" s="40">
        <f t="shared" si="189"/>
        <v>0</v>
      </c>
      <c r="K129" s="40"/>
      <c r="L129" s="40">
        <f t="shared" si="189"/>
        <v>0</v>
      </c>
      <c r="M129" s="34">
        <f t="shared" si="174"/>
        <v>0</v>
      </c>
      <c r="N129" s="26">
        <f t="shared" ref="N129:N130" si="190">(IFERROR(L129/E129,0))</f>
        <v>0</v>
      </c>
      <c r="O129" s="34">
        <f t="shared" si="102"/>
        <v>0</v>
      </c>
      <c r="P129" s="67">
        <f t="shared" ref="P129:T129" si="191">SUM(P130)</f>
        <v>0</v>
      </c>
      <c r="Q129" s="67"/>
      <c r="R129" s="40">
        <f t="shared" si="191"/>
        <v>0</v>
      </c>
      <c r="S129" s="40"/>
      <c r="T129" s="40">
        <f t="shared" si="191"/>
        <v>0</v>
      </c>
      <c r="U129" s="40"/>
      <c r="V129" s="40">
        <f t="shared" ref="V129" si="192">SUM(V130)</f>
        <v>0</v>
      </c>
      <c r="W129" s="34">
        <f t="shared" si="177"/>
        <v>0</v>
      </c>
      <c r="X129" s="26">
        <f t="shared" ref="X129:X130" si="193">(IFERROR(V129/O129,0))</f>
        <v>0</v>
      </c>
      <c r="Y129" s="34">
        <f t="shared" si="106"/>
        <v>0</v>
      </c>
      <c r="Z129" s="40">
        <f t="shared" ref="Z129:AD129" si="194">SUM(Z130)</f>
        <v>0</v>
      </c>
      <c r="AA129" s="40"/>
      <c r="AB129" s="40">
        <f t="shared" si="194"/>
        <v>0</v>
      </c>
      <c r="AC129" s="40"/>
      <c r="AD129" s="40">
        <f t="shared" si="194"/>
        <v>0</v>
      </c>
      <c r="AE129" s="40"/>
      <c r="AF129" s="40">
        <f t="shared" ref="AF129" si="195">SUM(AF130)</f>
        <v>0</v>
      </c>
      <c r="AG129" s="34">
        <f t="shared" si="180"/>
        <v>0</v>
      </c>
      <c r="AH129" s="26">
        <f t="shared" ref="AH129:AH130" si="196">(IFERROR(AF129/Y129,0))</f>
        <v>0</v>
      </c>
      <c r="AI129" s="34">
        <f t="shared" si="110"/>
        <v>0</v>
      </c>
      <c r="AJ129" s="40">
        <f t="shared" ref="AJ129:AN129" si="197">SUM(AJ130)</f>
        <v>0</v>
      </c>
      <c r="AK129" s="40"/>
      <c r="AL129" s="40">
        <f t="shared" si="197"/>
        <v>0</v>
      </c>
      <c r="AM129" s="40"/>
      <c r="AN129" s="40">
        <f t="shared" si="197"/>
        <v>0</v>
      </c>
      <c r="AO129" s="40"/>
      <c r="AP129" s="40">
        <f t="shared" ref="AP129" si="198">SUM(AP130)</f>
        <v>0</v>
      </c>
      <c r="AQ129" s="34">
        <f t="shared" si="183"/>
        <v>0</v>
      </c>
      <c r="AR129" s="26">
        <f t="shared" ref="AR129:AR130" si="199">(IFERROR(AP129/AI129,0))</f>
        <v>0</v>
      </c>
      <c r="AS129" s="34">
        <f t="shared" si="114"/>
        <v>0</v>
      </c>
      <c r="AT129" s="40">
        <f t="shared" ref="AT129" si="200">SUM(AT130)</f>
        <v>0</v>
      </c>
      <c r="AU129" s="34">
        <f t="shared" si="186"/>
        <v>0</v>
      </c>
      <c r="AV129" s="26">
        <f t="shared" ref="AV129:AV130" si="201">(IFERROR(AT129/AM129,0))</f>
        <v>0</v>
      </c>
      <c r="AW129" s="34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/>
      <c r="D130" s="36"/>
      <c r="E130" s="36"/>
      <c r="F130" s="74"/>
      <c r="G130" s="74"/>
      <c r="H130" s="75"/>
      <c r="I130" s="75"/>
      <c r="J130" s="75"/>
      <c r="K130" s="75"/>
      <c r="L130" s="33">
        <f t="shared" si="163"/>
        <v>0</v>
      </c>
      <c r="M130" s="34">
        <f t="shared" si="174"/>
        <v>0</v>
      </c>
      <c r="N130" s="34">
        <f t="shared" si="190"/>
        <v>0</v>
      </c>
      <c r="O130" s="34">
        <f t="shared" si="102"/>
        <v>0</v>
      </c>
      <c r="P130" s="56"/>
      <c r="Q130" s="56"/>
      <c r="R130" s="36"/>
      <c r="S130" s="36"/>
      <c r="T130" s="36"/>
      <c r="U130" s="36"/>
      <c r="V130" s="33">
        <f t="shared" ref="V130" si="202">SUM(P130:T130)</f>
        <v>0</v>
      </c>
      <c r="W130" s="34">
        <f t="shared" si="177"/>
        <v>0</v>
      </c>
      <c r="X130" s="34">
        <f t="shared" si="193"/>
        <v>0</v>
      </c>
      <c r="Y130" s="34">
        <f t="shared" si="106"/>
        <v>0</v>
      </c>
      <c r="Z130" s="36"/>
      <c r="AA130" s="36"/>
      <c r="AB130" s="36"/>
      <c r="AC130" s="36"/>
      <c r="AD130" s="36"/>
      <c r="AE130" s="36"/>
      <c r="AF130" s="33">
        <f t="shared" ref="AF130" si="203">SUM(Z130:AD130)</f>
        <v>0</v>
      </c>
      <c r="AG130" s="34">
        <f t="shared" si="180"/>
        <v>0</v>
      </c>
      <c r="AH130" s="34">
        <f t="shared" si="196"/>
        <v>0</v>
      </c>
      <c r="AI130" s="34">
        <f t="shared" si="110"/>
        <v>0</v>
      </c>
      <c r="AJ130" s="36"/>
      <c r="AK130" s="36"/>
      <c r="AL130" s="36"/>
      <c r="AM130" s="36"/>
      <c r="AN130" s="36"/>
      <c r="AO130" s="36"/>
      <c r="AP130" s="33">
        <f t="shared" ref="AP130" si="204">SUM(AJ130:AN130)</f>
        <v>0</v>
      </c>
      <c r="AQ130" s="34">
        <f t="shared" si="183"/>
        <v>0</v>
      </c>
      <c r="AR130" s="34">
        <f t="shared" si="199"/>
        <v>0</v>
      </c>
      <c r="AS130" s="34">
        <f t="shared" si="114"/>
        <v>0</v>
      </c>
      <c r="AT130" s="33">
        <f t="shared" ref="AT130" si="205">SUM(AN130:AR130)</f>
        <v>0</v>
      </c>
      <c r="AU130" s="34">
        <f t="shared" si="186"/>
        <v>0</v>
      </c>
      <c r="AV130" s="34">
        <f t="shared" si="201"/>
        <v>0</v>
      </c>
      <c r="AW130" s="34">
        <f t="shared" si="116"/>
        <v>0</v>
      </c>
      <c r="AX130" s="57">
        <f t="shared" si="119"/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06">SUM(C132:C134)</f>
        <v>0</v>
      </c>
      <c r="D131" s="40">
        <f t="shared" si="206"/>
        <v>0</v>
      </c>
      <c r="E131" s="40">
        <f>SUM(E132:E134)</f>
        <v>0</v>
      </c>
      <c r="F131" s="67">
        <f t="shared" ref="F131:V131" si="207">SUM(F132:F134)</f>
        <v>0</v>
      </c>
      <c r="G131" s="67">
        <f t="shared" si="207"/>
        <v>0</v>
      </c>
      <c r="H131" s="67">
        <f t="shared" si="207"/>
        <v>0</v>
      </c>
      <c r="I131" s="67">
        <f t="shared" si="207"/>
        <v>0</v>
      </c>
      <c r="J131" s="67">
        <f t="shared" si="207"/>
        <v>0</v>
      </c>
      <c r="K131" s="67">
        <f t="shared" si="207"/>
        <v>0</v>
      </c>
      <c r="L131" s="40">
        <f t="shared" si="207"/>
        <v>0</v>
      </c>
      <c r="M131" s="26">
        <f t="shared" si="174"/>
        <v>0</v>
      </c>
      <c r="N131" s="40">
        <f t="shared" si="207"/>
        <v>0</v>
      </c>
      <c r="O131" s="26">
        <f t="shared" si="102"/>
        <v>0</v>
      </c>
      <c r="P131" s="67">
        <f t="shared" si="207"/>
        <v>0</v>
      </c>
      <c r="Q131" s="67">
        <f t="shared" si="207"/>
        <v>0</v>
      </c>
      <c r="R131" s="67">
        <f t="shared" si="207"/>
        <v>0</v>
      </c>
      <c r="S131" s="67">
        <f t="shared" si="207"/>
        <v>0</v>
      </c>
      <c r="T131" s="67">
        <f t="shared" si="207"/>
        <v>0</v>
      </c>
      <c r="U131" s="67">
        <f t="shared" si="207"/>
        <v>0</v>
      </c>
      <c r="V131" s="40">
        <f t="shared" si="207"/>
        <v>0</v>
      </c>
      <c r="W131" s="26">
        <f t="shared" si="177"/>
        <v>0</v>
      </c>
      <c r="X131" s="40">
        <f t="shared" ref="X131" si="208">SUM(X132:X134)</f>
        <v>0</v>
      </c>
      <c r="Y131" s="26">
        <f t="shared" si="106"/>
        <v>0</v>
      </c>
      <c r="Z131" s="67">
        <f t="shared" ref="Z131:AF131" si="209">SUM(Z132:Z134)</f>
        <v>0</v>
      </c>
      <c r="AA131" s="67">
        <f t="shared" si="209"/>
        <v>0</v>
      </c>
      <c r="AB131" s="67">
        <f t="shared" si="209"/>
        <v>0</v>
      </c>
      <c r="AC131" s="67">
        <f t="shared" si="209"/>
        <v>0</v>
      </c>
      <c r="AD131" s="67">
        <f t="shared" si="209"/>
        <v>0</v>
      </c>
      <c r="AE131" s="67">
        <f t="shared" si="209"/>
        <v>0</v>
      </c>
      <c r="AF131" s="40">
        <f t="shared" si="209"/>
        <v>0</v>
      </c>
      <c r="AG131" s="26">
        <f t="shared" si="180"/>
        <v>0</v>
      </c>
      <c r="AH131" s="40">
        <f t="shared" ref="AH131" si="210">SUM(AH132:AH134)</f>
        <v>0</v>
      </c>
      <c r="AI131" s="26">
        <f t="shared" si="110"/>
        <v>0</v>
      </c>
      <c r="AJ131" s="67">
        <f t="shared" ref="AJ131:AP131" si="211">SUM(AJ132:AJ134)</f>
        <v>0</v>
      </c>
      <c r="AK131" s="67">
        <f t="shared" si="211"/>
        <v>0</v>
      </c>
      <c r="AL131" s="67">
        <f t="shared" si="211"/>
        <v>0</v>
      </c>
      <c r="AM131" s="67">
        <f t="shared" si="211"/>
        <v>0</v>
      </c>
      <c r="AN131" s="67">
        <f t="shared" si="211"/>
        <v>0</v>
      </c>
      <c r="AO131" s="67">
        <f t="shared" si="211"/>
        <v>0</v>
      </c>
      <c r="AP131" s="40">
        <f t="shared" si="211"/>
        <v>0</v>
      </c>
      <c r="AQ131" s="26">
        <f t="shared" si="183"/>
        <v>0</v>
      </c>
      <c r="AR131" s="40">
        <f t="shared" ref="AR131" si="212">SUM(AR132:AR134)</f>
        <v>0</v>
      </c>
      <c r="AS131" s="26">
        <f t="shared" si="114"/>
        <v>0</v>
      </c>
      <c r="AT131" s="40">
        <f t="shared" ref="AT131" si="213">SUM(AT132:AT134)</f>
        <v>0</v>
      </c>
      <c r="AU131" s="26">
        <f t="shared" si="186"/>
        <v>0</v>
      </c>
      <c r="AV131" s="40">
        <f t="shared" ref="AV131" si="214">SUM(AV132:AV134)</f>
        <v>0</v>
      </c>
      <c r="AW131" s="26">
        <f t="shared" si="116"/>
        <v>0</v>
      </c>
      <c r="AX131" s="40">
        <f t="shared" ref="AX131" si="215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16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17">F132+H132+J132</f>
        <v>0</v>
      </c>
      <c r="M132" s="34">
        <f t="shared" si="174"/>
        <v>0</v>
      </c>
      <c r="N132" s="33">
        <f t="shared" ref="N132:N134" si="218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19">P132+R132+T132</f>
        <v>0</v>
      </c>
      <c r="W132" s="34">
        <f t="shared" si="177"/>
        <v>0</v>
      </c>
      <c r="X132" s="33">
        <f t="shared" ref="X132:X134" si="220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21">Z132+AB132+AD132</f>
        <v>0</v>
      </c>
      <c r="AG132" s="34">
        <f t="shared" si="180"/>
        <v>0</v>
      </c>
      <c r="AH132" s="33">
        <f t="shared" ref="AH132:AH134" si="222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23">AJ132+AL132+AN132</f>
        <v>0</v>
      </c>
      <c r="AQ132" s="34">
        <f t="shared" si="183"/>
        <v>0</v>
      </c>
      <c r="AR132" s="33">
        <f t="shared" ref="AR132:AR134" si="224">AK132+AM132+AO132</f>
        <v>0</v>
      </c>
      <c r="AS132" s="34">
        <f t="shared" si="114"/>
        <v>0</v>
      </c>
      <c r="AT132" s="33">
        <f t="shared" ref="AT132:AT134" si="225">L132+V132+AF132+AP132</f>
        <v>0</v>
      </c>
      <c r="AU132" s="34">
        <f t="shared" si="186"/>
        <v>0</v>
      </c>
      <c r="AV132" s="33">
        <f t="shared" ref="AV132:AV134" si="226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16"/>
        <v>0</v>
      </c>
      <c r="F133" s="56"/>
      <c r="G133" s="56"/>
      <c r="H133" s="36"/>
      <c r="I133" s="36"/>
      <c r="J133" s="36"/>
      <c r="K133" s="36"/>
      <c r="L133" s="33">
        <f t="shared" si="217"/>
        <v>0</v>
      </c>
      <c r="M133" s="34">
        <f t="shared" si="174"/>
        <v>0</v>
      </c>
      <c r="N133" s="33">
        <f t="shared" si="218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19"/>
        <v>0</v>
      </c>
      <c r="W133" s="34">
        <f t="shared" si="177"/>
        <v>0</v>
      </c>
      <c r="X133" s="33">
        <f t="shared" si="220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21"/>
        <v>0</v>
      </c>
      <c r="AG133" s="34">
        <f t="shared" si="180"/>
        <v>0</v>
      </c>
      <c r="AH133" s="33">
        <f t="shared" si="222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23"/>
        <v>0</v>
      </c>
      <c r="AQ133" s="34">
        <f t="shared" si="183"/>
        <v>0</v>
      </c>
      <c r="AR133" s="33">
        <f t="shared" si="224"/>
        <v>0</v>
      </c>
      <c r="AS133" s="34">
        <f t="shared" si="114"/>
        <v>0</v>
      </c>
      <c r="AT133" s="33">
        <f t="shared" si="225"/>
        <v>0</v>
      </c>
      <c r="AU133" s="34">
        <f t="shared" si="186"/>
        <v>0</v>
      </c>
      <c r="AV133" s="33">
        <f t="shared" si="226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16"/>
        <v>0</v>
      </c>
      <c r="F134" s="74"/>
      <c r="G134" s="74"/>
      <c r="H134" s="75"/>
      <c r="I134" s="75"/>
      <c r="J134" s="75"/>
      <c r="K134" s="75"/>
      <c r="L134" s="33">
        <f t="shared" si="217"/>
        <v>0</v>
      </c>
      <c r="M134" s="34">
        <f t="shared" si="174"/>
        <v>0</v>
      </c>
      <c r="N134" s="33">
        <f t="shared" si="218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19"/>
        <v>0</v>
      </c>
      <c r="W134" s="34">
        <f t="shared" si="177"/>
        <v>0</v>
      </c>
      <c r="X134" s="33">
        <f t="shared" si="220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21"/>
        <v>0</v>
      </c>
      <c r="AG134" s="34">
        <f t="shared" si="180"/>
        <v>0</v>
      </c>
      <c r="AH134" s="33">
        <f t="shared" si="222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23"/>
        <v>0</v>
      </c>
      <c r="AQ134" s="34">
        <f t="shared" si="183"/>
        <v>0</v>
      </c>
      <c r="AR134" s="33">
        <f t="shared" si="224"/>
        <v>0</v>
      </c>
      <c r="AS134" s="34">
        <f t="shared" si="114"/>
        <v>0</v>
      </c>
      <c r="AT134" s="33">
        <f t="shared" si="225"/>
        <v>0</v>
      </c>
      <c r="AU134" s="34">
        <f t="shared" si="186"/>
        <v>0</v>
      </c>
      <c r="AV134" s="33">
        <f t="shared" si="226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27">SUM(D136:D139)</f>
        <v>0</v>
      </c>
      <c r="E135" s="40">
        <f t="shared" si="227"/>
        <v>0</v>
      </c>
      <c r="F135" s="40">
        <f t="shared" si="227"/>
        <v>0</v>
      </c>
      <c r="G135" s="40">
        <f t="shared" si="227"/>
        <v>0</v>
      </c>
      <c r="H135" s="40">
        <f t="shared" si="227"/>
        <v>0</v>
      </c>
      <c r="I135" s="40">
        <f t="shared" si="227"/>
        <v>0</v>
      </c>
      <c r="J135" s="40">
        <f t="shared" si="227"/>
        <v>0</v>
      </c>
      <c r="K135" s="40">
        <f t="shared" si="227"/>
        <v>0</v>
      </c>
      <c r="L135" s="40">
        <f t="shared" si="227"/>
        <v>0</v>
      </c>
      <c r="M135" s="26">
        <f t="shared" si="174"/>
        <v>0</v>
      </c>
      <c r="N135" s="40">
        <f t="shared" si="227"/>
        <v>0</v>
      </c>
      <c r="O135" s="26">
        <f t="shared" si="102"/>
        <v>0</v>
      </c>
      <c r="P135" s="40">
        <f t="shared" ref="P135:V135" si="228">SUM(P136:P139)</f>
        <v>0</v>
      </c>
      <c r="Q135" s="40">
        <f t="shared" si="228"/>
        <v>0</v>
      </c>
      <c r="R135" s="40">
        <f t="shared" si="228"/>
        <v>0</v>
      </c>
      <c r="S135" s="40">
        <f t="shared" si="228"/>
        <v>0</v>
      </c>
      <c r="T135" s="40">
        <f t="shared" si="228"/>
        <v>0</v>
      </c>
      <c r="U135" s="40">
        <f t="shared" si="228"/>
        <v>0</v>
      </c>
      <c r="V135" s="40">
        <f t="shared" si="228"/>
        <v>0</v>
      </c>
      <c r="W135" s="26">
        <f t="shared" si="177"/>
        <v>0</v>
      </c>
      <c r="X135" s="40">
        <f t="shared" ref="X135" si="229">SUM(X136:X139)</f>
        <v>0</v>
      </c>
      <c r="Y135" s="26">
        <f t="shared" si="106"/>
        <v>0</v>
      </c>
      <c r="Z135" s="40">
        <f t="shared" ref="Z135:AF135" si="230">SUM(Z136:Z139)</f>
        <v>0</v>
      </c>
      <c r="AA135" s="40">
        <f t="shared" si="230"/>
        <v>0</v>
      </c>
      <c r="AB135" s="40">
        <f t="shared" si="230"/>
        <v>0</v>
      </c>
      <c r="AC135" s="40">
        <f t="shared" si="230"/>
        <v>0</v>
      </c>
      <c r="AD135" s="40">
        <f t="shared" si="230"/>
        <v>0</v>
      </c>
      <c r="AE135" s="40">
        <f t="shared" si="230"/>
        <v>0</v>
      </c>
      <c r="AF135" s="40">
        <f t="shared" si="230"/>
        <v>0</v>
      </c>
      <c r="AG135" s="26">
        <f t="shared" si="180"/>
        <v>0</v>
      </c>
      <c r="AH135" s="40">
        <f t="shared" ref="AH135" si="231">SUM(AH136:AH139)</f>
        <v>0</v>
      </c>
      <c r="AI135" s="26">
        <f t="shared" si="110"/>
        <v>0</v>
      </c>
      <c r="AJ135" s="40">
        <f t="shared" ref="AJ135:AP135" si="232">SUM(AJ136:AJ139)</f>
        <v>0</v>
      </c>
      <c r="AK135" s="40">
        <f t="shared" si="232"/>
        <v>0</v>
      </c>
      <c r="AL135" s="40">
        <f t="shared" si="232"/>
        <v>0</v>
      </c>
      <c r="AM135" s="40">
        <f t="shared" si="232"/>
        <v>0</v>
      </c>
      <c r="AN135" s="40">
        <f t="shared" si="232"/>
        <v>0</v>
      </c>
      <c r="AO135" s="40">
        <f t="shared" si="232"/>
        <v>0</v>
      </c>
      <c r="AP135" s="40">
        <f t="shared" si="232"/>
        <v>0</v>
      </c>
      <c r="AQ135" s="26">
        <f t="shared" si="183"/>
        <v>0</v>
      </c>
      <c r="AR135" s="40">
        <f t="shared" ref="AR135" si="233">SUM(AR136:AR139)</f>
        <v>0</v>
      </c>
      <c r="AS135" s="26">
        <f t="shared" si="114"/>
        <v>0</v>
      </c>
      <c r="AT135" s="40">
        <f t="shared" ref="AT135" si="234">SUM(AT136:AT139)</f>
        <v>0</v>
      </c>
      <c r="AU135" s="26">
        <f t="shared" si="186"/>
        <v>0</v>
      </c>
      <c r="AV135" s="40">
        <f t="shared" ref="AV135" si="235">SUM(AV136:AV139)</f>
        <v>0</v>
      </c>
      <c r="AW135" s="26">
        <f t="shared" si="116"/>
        <v>0</v>
      </c>
      <c r="AX135" s="40">
        <f t="shared" ref="AX135" si="236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37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38">F136+H136+J136</f>
        <v>0</v>
      </c>
      <c r="M136" s="34">
        <f t="shared" si="174"/>
        <v>0</v>
      </c>
      <c r="N136" s="33">
        <f t="shared" ref="N136:N138" si="239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40">P136+R136+T136</f>
        <v>0</v>
      </c>
      <c r="W136" s="34">
        <f t="shared" si="177"/>
        <v>0</v>
      </c>
      <c r="X136" s="33">
        <f t="shared" ref="X136:X138" si="241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42">Z136+AB136+AD136</f>
        <v>0</v>
      </c>
      <c r="AG136" s="34">
        <f t="shared" si="180"/>
        <v>0</v>
      </c>
      <c r="AH136" s="33">
        <f t="shared" ref="AH136:AH138" si="243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44">AJ136+AL136+AN136</f>
        <v>0</v>
      </c>
      <c r="AQ136" s="34">
        <f t="shared" si="183"/>
        <v>0</v>
      </c>
      <c r="AR136" s="33">
        <f t="shared" ref="AR136:AR138" si="245">AK136+AM136+AO136</f>
        <v>0</v>
      </c>
      <c r="AS136" s="34">
        <f t="shared" si="114"/>
        <v>0</v>
      </c>
      <c r="AT136" s="33">
        <f t="shared" ref="AT136:AT138" si="246">L136+V136+AF136+AP136</f>
        <v>0</v>
      </c>
      <c r="AU136" s="34">
        <f t="shared" si="186"/>
        <v>0</v>
      </c>
      <c r="AV136" s="33">
        <f t="shared" ref="AV136:AV138" si="247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37"/>
        <v>0</v>
      </c>
      <c r="F137" s="74"/>
      <c r="G137" s="74"/>
      <c r="H137" s="75"/>
      <c r="I137" s="75"/>
      <c r="J137" s="75"/>
      <c r="K137" s="75"/>
      <c r="L137" s="33">
        <f t="shared" si="238"/>
        <v>0</v>
      </c>
      <c r="M137" s="34">
        <f t="shared" si="174"/>
        <v>0</v>
      </c>
      <c r="N137" s="33">
        <f t="shared" si="239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40"/>
        <v>0</v>
      </c>
      <c r="W137" s="34">
        <f t="shared" si="177"/>
        <v>0</v>
      </c>
      <c r="X137" s="33">
        <f t="shared" si="241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42"/>
        <v>0</v>
      </c>
      <c r="AG137" s="34">
        <f t="shared" si="180"/>
        <v>0</v>
      </c>
      <c r="AH137" s="33">
        <f t="shared" si="243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44"/>
        <v>0</v>
      </c>
      <c r="AQ137" s="34">
        <f t="shared" si="183"/>
        <v>0</v>
      </c>
      <c r="AR137" s="33">
        <f t="shared" si="245"/>
        <v>0</v>
      </c>
      <c r="AS137" s="34">
        <f t="shared" si="114"/>
        <v>0</v>
      </c>
      <c r="AT137" s="33">
        <f t="shared" si="246"/>
        <v>0</v>
      </c>
      <c r="AU137" s="34">
        <f t="shared" si="186"/>
        <v>0</v>
      </c>
      <c r="AV137" s="33">
        <f t="shared" si="247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37"/>
        <v>0</v>
      </c>
      <c r="F138" s="74"/>
      <c r="G138" s="74"/>
      <c r="H138" s="75"/>
      <c r="I138" s="75"/>
      <c r="J138" s="75"/>
      <c r="K138" s="75"/>
      <c r="L138" s="33">
        <f t="shared" si="238"/>
        <v>0</v>
      </c>
      <c r="M138" s="34">
        <f t="shared" si="174"/>
        <v>0</v>
      </c>
      <c r="N138" s="33">
        <f t="shared" si="239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40"/>
        <v>0</v>
      </c>
      <c r="W138" s="34">
        <f t="shared" si="177"/>
        <v>0</v>
      </c>
      <c r="X138" s="33">
        <f t="shared" si="241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42"/>
        <v>0</v>
      </c>
      <c r="AG138" s="34">
        <f t="shared" si="180"/>
        <v>0</v>
      </c>
      <c r="AH138" s="33">
        <f t="shared" si="243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44"/>
        <v>0</v>
      </c>
      <c r="AQ138" s="34">
        <f t="shared" si="183"/>
        <v>0</v>
      </c>
      <c r="AR138" s="33">
        <f t="shared" si="245"/>
        <v>0</v>
      </c>
      <c r="AS138" s="34">
        <f t="shared" si="114"/>
        <v>0</v>
      </c>
      <c r="AT138" s="33">
        <f t="shared" si="246"/>
        <v>0</v>
      </c>
      <c r="AU138" s="34">
        <f t="shared" si="186"/>
        <v>0</v>
      </c>
      <c r="AV138" s="33">
        <f t="shared" si="247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48">SUM(C139:D139)</f>
        <v>0</v>
      </c>
      <c r="F139" s="74"/>
      <c r="G139" s="74"/>
      <c r="H139" s="75"/>
      <c r="I139" s="75"/>
      <c r="J139" s="75"/>
      <c r="K139" s="75"/>
      <c r="L139" s="33">
        <f t="shared" ref="L139" si="249">F139+H139+J139</f>
        <v>0</v>
      </c>
      <c r="M139" s="34">
        <f t="shared" ref="M139:M140" si="250">(IFERROR(L139/$E139,0))</f>
        <v>0</v>
      </c>
      <c r="N139" s="33">
        <f t="shared" ref="N139" si="251">G139+I139+K139</f>
        <v>0</v>
      </c>
      <c r="O139" s="34">
        <f t="shared" ref="O139:O140" si="252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53">P139+R139+T139</f>
        <v>0</v>
      </c>
      <c r="W139" s="34">
        <f t="shared" ref="W139:W140" si="254">(IFERROR(V139/$E139,0))</f>
        <v>0</v>
      </c>
      <c r="X139" s="33">
        <f t="shared" ref="X139" si="255">Q139+S139+U139</f>
        <v>0</v>
      </c>
      <c r="Y139" s="34">
        <f t="shared" ref="Y139:Y140" si="256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57">Z139+AB139+AD139</f>
        <v>0</v>
      </c>
      <c r="AG139" s="34">
        <f t="shared" ref="AG139:AG140" si="258">(IFERROR(AF139/$E139,0))</f>
        <v>0</v>
      </c>
      <c r="AH139" s="33">
        <f t="shared" ref="AH139" si="259">AA139+AC139+AE139</f>
        <v>0</v>
      </c>
      <c r="AI139" s="34">
        <f t="shared" ref="AI139:AI140" si="260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61">AJ139+AL139+AN139</f>
        <v>0</v>
      </c>
      <c r="AQ139" s="34">
        <f t="shared" ref="AQ139:AQ140" si="262">(IFERROR(AP139/$E139,0))</f>
        <v>0</v>
      </c>
      <c r="AR139" s="33">
        <f t="shared" ref="AR139" si="263">AK139+AM139+AO139</f>
        <v>0</v>
      </c>
      <c r="AS139" s="34">
        <f t="shared" ref="AS139:AS140" si="264">(IFERROR(AR139/AP139,0))</f>
        <v>0</v>
      </c>
      <c r="AT139" s="33">
        <f t="shared" ref="AT139" si="265">L139+V139+AF139+AP139</f>
        <v>0</v>
      </c>
      <c r="AU139" s="34">
        <f t="shared" ref="AU139:AU140" si="266">(IFERROR(AT139/$E139,0))</f>
        <v>0</v>
      </c>
      <c r="AV139" s="33">
        <f t="shared" ref="AV139" si="267">N139+X139+AH139+AR139</f>
        <v>0</v>
      </c>
      <c r="AW139" s="34">
        <f t="shared" ref="AW139:AW140" si="268">(IFERROR(AV139/AT139,0))</f>
        <v>0</v>
      </c>
      <c r="AX139" s="57">
        <f t="shared" ref="AX139" si="269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270">SUM(E141:E142)</f>
        <v>0</v>
      </c>
      <c r="F140" s="40">
        <f t="shared" si="270"/>
        <v>0</v>
      </c>
      <c r="G140" s="40">
        <f t="shared" si="270"/>
        <v>0</v>
      </c>
      <c r="H140" s="40">
        <f t="shared" si="270"/>
        <v>0</v>
      </c>
      <c r="I140" s="40">
        <f t="shared" si="270"/>
        <v>0</v>
      </c>
      <c r="J140" s="40">
        <f t="shared" si="270"/>
        <v>0</v>
      </c>
      <c r="K140" s="40">
        <f t="shared" si="270"/>
        <v>0</v>
      </c>
      <c r="L140" s="40">
        <f>SUM(L141:L142)</f>
        <v>0</v>
      </c>
      <c r="M140" s="26">
        <f t="shared" si="250"/>
        <v>0</v>
      </c>
      <c r="N140" s="40">
        <f t="shared" ref="N140" si="271">SUM(N141)</f>
        <v>0</v>
      </c>
      <c r="O140" s="26">
        <f t="shared" si="252"/>
        <v>0</v>
      </c>
      <c r="P140" s="40">
        <f t="shared" ref="P140:V140" si="272">SUM(P141:P142)</f>
        <v>0</v>
      </c>
      <c r="Q140" s="40">
        <f t="shared" si="272"/>
        <v>0</v>
      </c>
      <c r="R140" s="40">
        <f t="shared" si="272"/>
        <v>0</v>
      </c>
      <c r="S140" s="40">
        <f t="shared" si="272"/>
        <v>0</v>
      </c>
      <c r="T140" s="40">
        <f t="shared" si="272"/>
        <v>0</v>
      </c>
      <c r="U140" s="40">
        <f t="shared" si="272"/>
        <v>0</v>
      </c>
      <c r="V140" s="40">
        <f t="shared" si="272"/>
        <v>0</v>
      </c>
      <c r="W140" s="26">
        <f t="shared" si="254"/>
        <v>0</v>
      </c>
      <c r="X140" s="40">
        <f t="shared" ref="X140" si="273">SUM(X141)</f>
        <v>0</v>
      </c>
      <c r="Y140" s="26">
        <f t="shared" si="256"/>
        <v>0</v>
      </c>
      <c r="Z140" s="40">
        <f t="shared" ref="Z140:AF140" si="274">SUM(Z141:Z142)</f>
        <v>0</v>
      </c>
      <c r="AA140" s="40">
        <f t="shared" si="274"/>
        <v>0</v>
      </c>
      <c r="AB140" s="40">
        <f t="shared" si="274"/>
        <v>0</v>
      </c>
      <c r="AC140" s="40">
        <f t="shared" si="274"/>
        <v>0</v>
      </c>
      <c r="AD140" s="40">
        <f t="shared" si="274"/>
        <v>0</v>
      </c>
      <c r="AE140" s="40">
        <f t="shared" si="274"/>
        <v>0</v>
      </c>
      <c r="AF140" s="40">
        <f t="shared" si="274"/>
        <v>0</v>
      </c>
      <c r="AG140" s="26">
        <f t="shared" si="258"/>
        <v>0</v>
      </c>
      <c r="AH140" s="40">
        <f t="shared" ref="AH140" si="275">SUM(AH141)</f>
        <v>0</v>
      </c>
      <c r="AI140" s="26">
        <f t="shared" si="260"/>
        <v>0</v>
      </c>
      <c r="AJ140" s="40">
        <f t="shared" ref="AJ140:AP140" si="276">SUM(AJ141:AJ142)</f>
        <v>0</v>
      </c>
      <c r="AK140" s="40">
        <f t="shared" si="276"/>
        <v>0</v>
      </c>
      <c r="AL140" s="40">
        <f t="shared" si="276"/>
        <v>0</v>
      </c>
      <c r="AM140" s="40">
        <f t="shared" si="276"/>
        <v>0</v>
      </c>
      <c r="AN140" s="40">
        <f t="shared" si="276"/>
        <v>0</v>
      </c>
      <c r="AO140" s="40">
        <f t="shared" si="276"/>
        <v>0</v>
      </c>
      <c r="AP140" s="40">
        <f t="shared" si="276"/>
        <v>0</v>
      </c>
      <c r="AQ140" s="26">
        <f t="shared" si="262"/>
        <v>0</v>
      </c>
      <c r="AR140" s="40">
        <f t="shared" ref="AR140" si="277">SUM(AR141)</f>
        <v>0</v>
      </c>
      <c r="AS140" s="26">
        <f t="shared" si="264"/>
        <v>0</v>
      </c>
      <c r="AT140" s="40">
        <f t="shared" ref="AT140" si="278">SUM(AT141:AT142)</f>
        <v>0</v>
      </c>
      <c r="AU140" s="26">
        <f t="shared" si="266"/>
        <v>0</v>
      </c>
      <c r="AV140" s="40">
        <f t="shared" ref="AV140" si="279">SUM(AV141)</f>
        <v>0</v>
      </c>
      <c r="AW140" s="26">
        <f t="shared" si="268"/>
        <v>0</v>
      </c>
      <c r="AX140" s="40">
        <f t="shared" ref="AX140" si="280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281">L141+V141+AF141+AP141</f>
        <v>0</v>
      </c>
      <c r="AU141" s="34">
        <f>(IFERROR(AT141/$E141,0))</f>
        <v>0</v>
      </c>
      <c r="AV141" s="33">
        <f t="shared" ref="AV141:AV142" si="282">N141+X141+AH141+AR141</f>
        <v>0</v>
      </c>
      <c r="AW141" s="34">
        <f>(IFERROR(AV141/AT141,0))</f>
        <v>0</v>
      </c>
      <c r="AX141" s="57">
        <f t="shared" ref="AX141:AX142" si="283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281"/>
        <v>0</v>
      </c>
      <c r="AU142" s="34">
        <f>(IFERROR(AT142/$E142,0))</f>
        <v>0</v>
      </c>
      <c r="AV142" s="33">
        <f t="shared" si="282"/>
        <v>0</v>
      </c>
      <c r="AW142" s="34">
        <f>(IFERROR(AV142/AT142,0))</f>
        <v>0</v>
      </c>
      <c r="AX142" s="57">
        <f t="shared" si="283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284">SUM(C144:C146)</f>
        <v>0</v>
      </c>
      <c r="D143" s="40">
        <f t="shared" si="284"/>
        <v>0</v>
      </c>
      <c r="E143" s="40">
        <f>SUM(E144:E146)</f>
        <v>0</v>
      </c>
      <c r="F143" s="67">
        <f t="shared" ref="F143:N143" si="285">SUM(F144:F146)</f>
        <v>0</v>
      </c>
      <c r="G143" s="67">
        <f t="shared" si="285"/>
        <v>0</v>
      </c>
      <c r="H143" s="67">
        <f t="shared" si="285"/>
        <v>0</v>
      </c>
      <c r="I143" s="67">
        <f t="shared" si="285"/>
        <v>0</v>
      </c>
      <c r="J143" s="67">
        <f t="shared" si="285"/>
        <v>0</v>
      </c>
      <c r="K143" s="67">
        <f t="shared" si="285"/>
        <v>0</v>
      </c>
      <c r="L143" s="40">
        <f t="shared" si="285"/>
        <v>0</v>
      </c>
      <c r="M143" s="26">
        <f>(IFERROR(L143/$E143,0))</f>
        <v>0</v>
      </c>
      <c r="N143" s="40">
        <f t="shared" si="285"/>
        <v>0</v>
      </c>
      <c r="O143" s="26">
        <f>(IFERROR(N143/L143,0))</f>
        <v>0</v>
      </c>
      <c r="P143" s="67">
        <f t="shared" ref="P143:V143" si="286">SUM(P144:P146)</f>
        <v>0</v>
      </c>
      <c r="Q143" s="67">
        <f>SUM(Q144:Q146)</f>
        <v>0</v>
      </c>
      <c r="R143" s="67">
        <f t="shared" si="286"/>
        <v>0</v>
      </c>
      <c r="S143" s="67">
        <f t="shared" si="286"/>
        <v>0</v>
      </c>
      <c r="T143" s="67">
        <f t="shared" si="286"/>
        <v>0</v>
      </c>
      <c r="U143" s="67">
        <f t="shared" si="286"/>
        <v>0</v>
      </c>
      <c r="V143" s="40">
        <f t="shared" si="286"/>
        <v>0</v>
      </c>
      <c r="W143" s="26">
        <f>(IFERROR(V143/$E143,0))</f>
        <v>0</v>
      </c>
      <c r="X143" s="40">
        <f t="shared" ref="X143" si="287">SUM(X144:X146)</f>
        <v>0</v>
      </c>
      <c r="Y143" s="26">
        <f>(IFERROR(X143/V143,0))</f>
        <v>0</v>
      </c>
      <c r="Z143" s="40">
        <f t="shared" ref="Z143:AF143" si="288">SUM(Z144:Z146)</f>
        <v>0</v>
      </c>
      <c r="AA143" s="40">
        <f t="shared" si="288"/>
        <v>0</v>
      </c>
      <c r="AB143" s="40">
        <f t="shared" si="288"/>
        <v>0</v>
      </c>
      <c r="AC143" s="40">
        <f t="shared" si="288"/>
        <v>0</v>
      </c>
      <c r="AD143" s="40">
        <f t="shared" si="288"/>
        <v>0</v>
      </c>
      <c r="AE143" s="40">
        <f t="shared" si="288"/>
        <v>0</v>
      </c>
      <c r="AF143" s="40">
        <f t="shared" si="288"/>
        <v>0</v>
      </c>
      <c r="AG143" s="26">
        <f>(IFERROR(AF143/$E143,0))</f>
        <v>0</v>
      </c>
      <c r="AH143" s="40">
        <f t="shared" ref="AH143" si="289">SUM(AH144:AH146)</f>
        <v>0</v>
      </c>
      <c r="AI143" s="26">
        <f>(IFERROR(AH143/AF143,0))</f>
        <v>0</v>
      </c>
      <c r="AJ143" s="40">
        <f t="shared" ref="AJ143:AP143" si="290">SUM(AJ144:AJ146)</f>
        <v>0</v>
      </c>
      <c r="AK143" s="40">
        <f t="shared" si="290"/>
        <v>0</v>
      </c>
      <c r="AL143" s="40">
        <f t="shared" si="290"/>
        <v>0</v>
      </c>
      <c r="AM143" s="40">
        <f t="shared" si="290"/>
        <v>0</v>
      </c>
      <c r="AN143" s="40">
        <f t="shared" si="290"/>
        <v>0</v>
      </c>
      <c r="AO143" s="40">
        <f t="shared" si="290"/>
        <v>0</v>
      </c>
      <c r="AP143" s="40">
        <f t="shared" si="290"/>
        <v>0</v>
      </c>
      <c r="AQ143" s="26">
        <f>(IFERROR(AP143/$E143,0))</f>
        <v>0</v>
      </c>
      <c r="AR143" s="40">
        <f t="shared" ref="AR143" si="291">SUM(AR144:AR146)</f>
        <v>0</v>
      </c>
      <c r="AS143" s="26">
        <f>(IFERROR(AR143/AP143,0))</f>
        <v>0</v>
      </c>
      <c r="AT143" s="40">
        <f t="shared" ref="AT143" si="292">SUM(AT144:AT146)</f>
        <v>0</v>
      </c>
      <c r="AU143" s="26">
        <f>(IFERROR(AT143/$E143,0))</f>
        <v>0</v>
      </c>
      <c r="AV143" s="40">
        <f t="shared" ref="AV143" si="293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294">SUM(C144:D144)</f>
        <v>0</v>
      </c>
      <c r="F144" s="74"/>
      <c r="G144" s="74"/>
      <c r="H144" s="75"/>
      <c r="I144" s="75"/>
      <c r="J144" s="75"/>
      <c r="K144" s="75"/>
      <c r="L144" s="33">
        <f t="shared" ref="L144:L146" si="295">F144+H144+J144</f>
        <v>0</v>
      </c>
      <c r="M144" s="34">
        <f t="shared" ref="M144:M146" si="296">(IFERROR(L144/$E144,0))</f>
        <v>0</v>
      </c>
      <c r="N144" s="33">
        <f t="shared" ref="N144:N146" si="297">G144+I144+K144</f>
        <v>0</v>
      </c>
      <c r="O144" s="34">
        <f t="shared" ref="O144:O146" si="298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299">P144+R144+T144</f>
        <v>0</v>
      </c>
      <c r="W144" s="34">
        <f t="shared" ref="W144:W146" si="300">(IFERROR(V144/$E144,0))</f>
        <v>0</v>
      </c>
      <c r="X144" s="33">
        <f t="shared" ref="X144:X146" si="301">Q144+S144+U144</f>
        <v>0</v>
      </c>
      <c r="Y144" s="34">
        <f t="shared" ref="Y144:Y146" si="302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03">Z144+AB144+AD144</f>
        <v>0</v>
      </c>
      <c r="AG144" s="34">
        <f t="shared" ref="AG144:AG146" si="304">(IFERROR(AF144/$E144,0))</f>
        <v>0</v>
      </c>
      <c r="AH144" s="33">
        <f t="shared" ref="AH144:AH146" si="305">AA144+AC144+AE144</f>
        <v>0</v>
      </c>
      <c r="AI144" s="34">
        <f t="shared" ref="AI144:AI146" si="306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07">AJ144+AL144+AN144</f>
        <v>0</v>
      </c>
      <c r="AQ144" s="34">
        <f t="shared" ref="AQ144:AQ146" si="308">(IFERROR(AP144/$E144,0))</f>
        <v>0</v>
      </c>
      <c r="AR144" s="33">
        <f t="shared" ref="AR144:AR146" si="309">AK144+AM144+AO144</f>
        <v>0</v>
      </c>
      <c r="AS144" s="34">
        <f t="shared" ref="AS144:AS146" si="310">(IFERROR(AR144/AP144,0))</f>
        <v>0</v>
      </c>
      <c r="AT144" s="33">
        <f t="shared" ref="AT144:AT146" si="311">L144+V144+AF144+AP144</f>
        <v>0</v>
      </c>
      <c r="AU144" s="34">
        <f t="shared" ref="AU144:AU146" si="312">(IFERROR(AT144/$E144,0))</f>
        <v>0</v>
      </c>
      <c r="AV144" s="33">
        <f t="shared" ref="AV144:AV146" si="313">N144+X144+AH144+AR144</f>
        <v>0</v>
      </c>
      <c r="AW144" s="34">
        <f t="shared" ref="AW144:AW146" si="314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294"/>
        <v>0</v>
      </c>
      <c r="F145" s="81"/>
      <c r="G145" s="81"/>
      <c r="H145" s="82"/>
      <c r="I145" s="82"/>
      <c r="J145" s="82"/>
      <c r="K145" s="82"/>
      <c r="L145" s="33">
        <f t="shared" si="295"/>
        <v>0</v>
      </c>
      <c r="M145" s="34">
        <f t="shared" si="296"/>
        <v>0</v>
      </c>
      <c r="N145" s="33">
        <f t="shared" si="297"/>
        <v>0</v>
      </c>
      <c r="O145" s="34">
        <f t="shared" si="298"/>
        <v>0</v>
      </c>
      <c r="P145" s="56"/>
      <c r="Q145" s="56"/>
      <c r="R145" s="36"/>
      <c r="S145" s="36"/>
      <c r="T145" s="36"/>
      <c r="U145" s="36"/>
      <c r="V145" s="33">
        <f t="shared" si="299"/>
        <v>0</v>
      </c>
      <c r="W145" s="34">
        <f t="shared" si="300"/>
        <v>0</v>
      </c>
      <c r="X145" s="33">
        <f t="shared" si="301"/>
        <v>0</v>
      </c>
      <c r="Y145" s="34">
        <f t="shared" si="302"/>
        <v>0</v>
      </c>
      <c r="Z145" s="36"/>
      <c r="AA145" s="36"/>
      <c r="AB145" s="36"/>
      <c r="AC145" s="36"/>
      <c r="AD145" s="36"/>
      <c r="AE145" s="36"/>
      <c r="AF145" s="33">
        <f t="shared" si="303"/>
        <v>0</v>
      </c>
      <c r="AG145" s="34">
        <f t="shared" si="304"/>
        <v>0</v>
      </c>
      <c r="AH145" s="33">
        <f t="shared" si="305"/>
        <v>0</v>
      </c>
      <c r="AI145" s="34">
        <f t="shared" si="306"/>
        <v>0</v>
      </c>
      <c r="AJ145" s="36"/>
      <c r="AK145" s="36"/>
      <c r="AL145" s="36"/>
      <c r="AM145" s="36"/>
      <c r="AN145" s="36"/>
      <c r="AO145" s="36"/>
      <c r="AP145" s="33">
        <f t="shared" si="307"/>
        <v>0</v>
      </c>
      <c r="AQ145" s="34">
        <f t="shared" si="308"/>
        <v>0</v>
      </c>
      <c r="AR145" s="33">
        <f t="shared" si="309"/>
        <v>0</v>
      </c>
      <c r="AS145" s="34">
        <f t="shared" si="310"/>
        <v>0</v>
      </c>
      <c r="AT145" s="33">
        <f t="shared" si="311"/>
        <v>0</v>
      </c>
      <c r="AU145" s="34">
        <f t="shared" si="312"/>
        <v>0</v>
      </c>
      <c r="AV145" s="33">
        <f t="shared" si="313"/>
        <v>0</v>
      </c>
      <c r="AW145" s="34">
        <f t="shared" si="314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294"/>
        <v>0</v>
      </c>
      <c r="F146" s="84"/>
      <c r="G146" s="84"/>
      <c r="H146" s="85"/>
      <c r="I146" s="85"/>
      <c r="J146" s="85"/>
      <c r="K146" s="85"/>
      <c r="L146" s="33">
        <f t="shared" si="295"/>
        <v>0</v>
      </c>
      <c r="M146" s="46">
        <f t="shared" si="296"/>
        <v>0</v>
      </c>
      <c r="N146" s="45">
        <f t="shared" si="297"/>
        <v>0</v>
      </c>
      <c r="O146" s="46">
        <f t="shared" si="298"/>
        <v>0</v>
      </c>
      <c r="P146" s="86"/>
      <c r="Q146" s="86"/>
      <c r="R146" s="80"/>
      <c r="S146" s="80"/>
      <c r="T146" s="80"/>
      <c r="U146" s="80"/>
      <c r="V146" s="33">
        <f t="shared" si="299"/>
        <v>0</v>
      </c>
      <c r="W146" s="46">
        <f t="shared" si="300"/>
        <v>0</v>
      </c>
      <c r="X146" s="45">
        <f t="shared" si="301"/>
        <v>0</v>
      </c>
      <c r="Y146" s="46">
        <f t="shared" si="302"/>
        <v>0</v>
      </c>
      <c r="Z146" s="80"/>
      <c r="AA146" s="80"/>
      <c r="AB146" s="80"/>
      <c r="AC146" s="80"/>
      <c r="AD146" s="80"/>
      <c r="AE146" s="80"/>
      <c r="AF146" s="33">
        <f t="shared" si="303"/>
        <v>0</v>
      </c>
      <c r="AG146" s="46">
        <f t="shared" si="304"/>
        <v>0</v>
      </c>
      <c r="AH146" s="45">
        <f t="shared" si="305"/>
        <v>0</v>
      </c>
      <c r="AI146" s="46">
        <f t="shared" si="306"/>
        <v>0</v>
      </c>
      <c r="AJ146" s="80"/>
      <c r="AK146" s="80"/>
      <c r="AL146" s="80"/>
      <c r="AM146" s="80"/>
      <c r="AN146" s="80"/>
      <c r="AO146" s="80"/>
      <c r="AP146" s="33">
        <f t="shared" si="307"/>
        <v>0</v>
      </c>
      <c r="AQ146" s="46">
        <f t="shared" si="308"/>
        <v>0</v>
      </c>
      <c r="AR146" s="45">
        <f t="shared" si="309"/>
        <v>0</v>
      </c>
      <c r="AS146" s="46">
        <f t="shared" si="310"/>
        <v>0</v>
      </c>
      <c r="AT146" s="33">
        <f t="shared" si="311"/>
        <v>0</v>
      </c>
      <c r="AU146" s="46">
        <f t="shared" si="312"/>
        <v>0</v>
      </c>
      <c r="AV146" s="33">
        <f t="shared" si="313"/>
        <v>0</v>
      </c>
      <c r="AW146" s="46">
        <f t="shared" si="314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15">C24+C47+C83+C113+C129+C131+C135+C140+C143</f>
        <v>0</v>
      </c>
      <c r="D147" s="50">
        <f t="shared" si="315"/>
        <v>0</v>
      </c>
      <c r="E147" s="50">
        <f>E24+E47+E83+E113+E129+E131+E135+E140+E143</f>
        <v>0</v>
      </c>
      <c r="F147" s="50">
        <f t="shared" ref="F147:L147" si="316">F24+F47+F83+F113+F129+F131+F135+F140+F143</f>
        <v>0</v>
      </c>
      <c r="G147" s="50">
        <f t="shared" si="316"/>
        <v>0</v>
      </c>
      <c r="H147" s="50">
        <f t="shared" si="316"/>
        <v>0</v>
      </c>
      <c r="I147" s="50">
        <f t="shared" si="316"/>
        <v>0</v>
      </c>
      <c r="J147" s="50">
        <f t="shared" si="316"/>
        <v>0</v>
      </c>
      <c r="K147" s="50">
        <f t="shared" si="316"/>
        <v>0</v>
      </c>
      <c r="L147" s="50">
        <f t="shared" si="316"/>
        <v>0</v>
      </c>
      <c r="M147" s="49">
        <f>(IFERROR(L147/$E147,0))</f>
        <v>0</v>
      </c>
      <c r="N147" s="50">
        <f>G147+I147+K147</f>
        <v>0</v>
      </c>
      <c r="O147" s="49">
        <f>(IFERROR(N147/L147,0))</f>
        <v>0</v>
      </c>
      <c r="P147" s="50">
        <f t="shared" ref="P147:V147" si="317">P24+P47+P83+P113+P129+P131+P135+P140+P143</f>
        <v>0</v>
      </c>
      <c r="Q147" s="50">
        <f t="shared" si="317"/>
        <v>0</v>
      </c>
      <c r="R147" s="50">
        <f t="shared" si="317"/>
        <v>0</v>
      </c>
      <c r="S147" s="50">
        <f t="shared" si="317"/>
        <v>0</v>
      </c>
      <c r="T147" s="50">
        <f t="shared" si="317"/>
        <v>0</v>
      </c>
      <c r="U147" s="50">
        <f t="shared" si="317"/>
        <v>0</v>
      </c>
      <c r="V147" s="50">
        <f t="shared" si="317"/>
        <v>0</v>
      </c>
      <c r="W147" s="49">
        <f>(IFERROR(V147/$E147,0))</f>
        <v>0</v>
      </c>
      <c r="X147" s="50">
        <f>Q147+S147+U147</f>
        <v>0</v>
      </c>
      <c r="Y147" s="49">
        <f>(IFERROR(X147/V147,0))</f>
        <v>0</v>
      </c>
      <c r="Z147" s="50">
        <f t="shared" ref="Z147:AF147" si="318">Z24+Z47+Z83+Z113+Z129+Z131+Z135+Z140+Z143</f>
        <v>0</v>
      </c>
      <c r="AA147" s="50">
        <f t="shared" si="318"/>
        <v>0</v>
      </c>
      <c r="AB147" s="50">
        <f t="shared" si="318"/>
        <v>0</v>
      </c>
      <c r="AC147" s="50">
        <f t="shared" si="318"/>
        <v>0</v>
      </c>
      <c r="AD147" s="50">
        <f t="shared" si="318"/>
        <v>0</v>
      </c>
      <c r="AE147" s="50">
        <f t="shared" si="318"/>
        <v>0</v>
      </c>
      <c r="AF147" s="50">
        <f t="shared" si="318"/>
        <v>0</v>
      </c>
      <c r="AG147" s="49">
        <f>(IFERROR(AF147/$E147,0))</f>
        <v>0</v>
      </c>
      <c r="AH147" s="50">
        <f>AA147+AC147+AE147</f>
        <v>0</v>
      </c>
      <c r="AI147" s="49">
        <f>(IFERROR(AH147/AF147,0))</f>
        <v>0</v>
      </c>
      <c r="AJ147" s="50">
        <f t="shared" ref="AJ147:AP147" si="319">AJ24+AJ47+AJ83+AJ113+AJ129+AJ131+AJ135+AJ140+AJ143</f>
        <v>0</v>
      </c>
      <c r="AK147" s="50">
        <f t="shared" si="319"/>
        <v>0</v>
      </c>
      <c r="AL147" s="50">
        <f t="shared" si="319"/>
        <v>0</v>
      </c>
      <c r="AM147" s="50">
        <f t="shared" si="319"/>
        <v>0</v>
      </c>
      <c r="AN147" s="50">
        <f t="shared" si="319"/>
        <v>0</v>
      </c>
      <c r="AO147" s="50">
        <f t="shared" si="319"/>
        <v>0</v>
      </c>
      <c r="AP147" s="50">
        <f t="shared" si="319"/>
        <v>0</v>
      </c>
      <c r="AQ147" s="49">
        <f>(IFERROR(AP147/$E147,0))</f>
        <v>0</v>
      </c>
      <c r="AR147" s="50">
        <f>AK147+AM147+AO147</f>
        <v>0</v>
      </c>
      <c r="AS147" s="49">
        <f>(IFERROR(AR147/AP147,0))</f>
        <v>0</v>
      </c>
      <c r="AT147" s="50">
        <f t="shared" ref="AT147" si="320">AT24+AT47+AT83+AT113+AT129+AT131+AT135+AT140+AT143</f>
        <v>0</v>
      </c>
      <c r="AU147" s="49">
        <f>(IFERROR(AT147/$E147,0))</f>
        <v>0</v>
      </c>
      <c r="AV147" s="50">
        <f>AO147+AQ147+AS147</f>
        <v>0</v>
      </c>
      <c r="AW147" s="49">
        <f>(IFERROR(AV147/AT147,0))</f>
        <v>0</v>
      </c>
      <c r="AX147" s="50">
        <f t="shared" ref="AX147" si="321">AX24+AX47+AX83+AX113+AX129+AX131+AX135+AX140+AX143</f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42.85546875" style="2" customWidth="1"/>
    <col min="3" max="3" width="15.7109375" style="2" customWidth="1"/>
    <col min="4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3" width="9.4257812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3" width="11.42578125" style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3" width="11.42578125" style="1"/>
    <col min="44" max="45" width="0" style="1" hidden="1" customWidth="1"/>
    <col min="46" max="47" width="11.42578125" style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11" t="s">
        <v>216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</row>
    <row r="19" spans="1:50" ht="18.75" x14ac:dyDescent="0.3">
      <c r="A19" s="15" t="s">
        <v>147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50" ht="16.5" x14ac:dyDescent="0.25">
      <c r="A20" s="16" t="s">
        <v>154</v>
      </c>
      <c r="B20" s="14"/>
      <c r="C20" s="1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4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4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4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4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4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x14ac:dyDescent="0.25">
      <c r="A114" s="37">
        <v>41100</v>
      </c>
      <c r="B114" s="30" t="s">
        <v>106</v>
      </c>
      <c r="C114" s="36"/>
      <c r="D114" s="36"/>
      <c r="E114" s="36">
        <f t="shared" ref="E114:E128" si="162">SUM(C114:D114)</f>
        <v>0</v>
      </c>
      <c r="F114" s="74"/>
      <c r="G114" s="74"/>
      <c r="H114" s="75"/>
      <c r="I114" s="75"/>
      <c r="J114" s="75"/>
      <c r="K114" s="75"/>
      <c r="L114" s="33">
        <f t="shared" ref="L114:L130" si="163">SUM(F114:J114)</f>
        <v>0</v>
      </c>
      <c r="M114" s="34">
        <f t="shared" si="100"/>
        <v>0</v>
      </c>
      <c r="N114" s="33">
        <f t="shared" ref="N114" si="164">G114+I114+K114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5">SUM(P114:T114)</f>
        <v>0</v>
      </c>
      <c r="W114" s="34">
        <f t="shared" si="104"/>
        <v>0</v>
      </c>
      <c r="X114" s="33">
        <f t="shared" ref="X114" si="166">Q114+S114+U114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7">SUM(Z114:AD114)</f>
        <v>0</v>
      </c>
      <c r="AG114" s="34">
        <f t="shared" si="108"/>
        <v>0</v>
      </c>
      <c r="AH114" s="33">
        <f t="shared" ref="AH114" si="168">AA114+AC114+AE114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69">SUM(AJ114:AN114)</f>
        <v>0</v>
      </c>
      <c r="AQ114" s="34">
        <f t="shared" si="112"/>
        <v>0</v>
      </c>
      <c r="AR114" s="33">
        <f t="shared" ref="AR114" si="170">AK114+AM114+AO114</f>
        <v>0</v>
      </c>
      <c r="AS114" s="34">
        <f t="shared" si="114"/>
        <v>0</v>
      </c>
      <c r="AT114" s="33">
        <f t="shared" ref="AT114" si="171">SUM(AN114:AR114)</f>
        <v>0</v>
      </c>
      <c r="AU114" s="34">
        <f t="shared" si="115"/>
        <v>0</v>
      </c>
      <c r="AV114" s="33">
        <f t="shared" ref="AV114" si="172">N114+X114+AH114+AR114</f>
        <v>0</v>
      </c>
      <c r="AW114" s="34">
        <f t="shared" si="116"/>
        <v>0</v>
      </c>
      <c r="AX114" s="57">
        <f t="shared" si="119"/>
        <v>0</v>
      </c>
    </row>
    <row r="115" spans="1:50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162"/>
        <v>0</v>
      </c>
      <c r="F115" s="74"/>
      <c r="G115" s="74"/>
      <c r="H115" s="75"/>
      <c r="I115" s="75"/>
      <c r="J115" s="75"/>
      <c r="K115" s="75"/>
      <c r="L115" s="33">
        <f t="shared" ref="L115:L128" si="173">F115+H115+J115</f>
        <v>0</v>
      </c>
      <c r="M115" s="34">
        <f t="shared" ref="M115:M138" si="174">(IFERROR(L115/$E115,0))</f>
        <v>0</v>
      </c>
      <c r="N115" s="33">
        <f t="shared" ref="N115:N128" si="175">G115+I115+K115</f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6">P115+R115+T115</f>
        <v>0</v>
      </c>
      <c r="W115" s="34">
        <f t="shared" ref="W115:W138" si="177">(IFERROR(V115/$E115,0))</f>
        <v>0</v>
      </c>
      <c r="X115" s="33">
        <f t="shared" ref="X115:X128" si="178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79">Z115+AB115+AD115</f>
        <v>0</v>
      </c>
      <c r="AG115" s="34">
        <f t="shared" ref="AG115:AG138" si="180">(IFERROR(AF115/$E115,0))</f>
        <v>0</v>
      </c>
      <c r="AH115" s="33">
        <f t="shared" ref="AH115:AH128" si="181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2">AJ115+AL115+AN115</f>
        <v>0</v>
      </c>
      <c r="AQ115" s="34">
        <f t="shared" ref="AQ115:AQ138" si="183">(IFERROR(AP115/$E115,0))</f>
        <v>0</v>
      </c>
      <c r="AR115" s="33">
        <f t="shared" ref="AR115:AR128" si="184">AK115+AM115+AO115</f>
        <v>0</v>
      </c>
      <c r="AS115" s="34">
        <f t="shared" si="114"/>
        <v>0</v>
      </c>
      <c r="AT115" s="33">
        <f t="shared" ref="AT115:AT128" si="185">L115+V115+AF115+AP115</f>
        <v>0</v>
      </c>
      <c r="AU115" s="34">
        <f t="shared" ref="AU115:AU138" si="186">(IFERROR(AT115/$E115,0))</f>
        <v>0</v>
      </c>
      <c r="AV115" s="33">
        <f t="shared" ref="AV115:AV128" si="187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62"/>
        <v>0</v>
      </c>
      <c r="F116" s="74"/>
      <c r="G116" s="74"/>
      <c r="H116" s="75"/>
      <c r="I116" s="75"/>
      <c r="J116" s="75"/>
      <c r="K116" s="75"/>
      <c r="L116" s="33">
        <f t="shared" si="173"/>
        <v>0</v>
      </c>
      <c r="M116" s="34">
        <f t="shared" si="174"/>
        <v>0</v>
      </c>
      <c r="N116" s="33">
        <f t="shared" si="175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6"/>
        <v>0</v>
      </c>
      <c r="W116" s="34">
        <f t="shared" si="177"/>
        <v>0</v>
      </c>
      <c r="X116" s="33">
        <f t="shared" si="178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79"/>
        <v>0</v>
      </c>
      <c r="AG116" s="34">
        <f t="shared" si="180"/>
        <v>0</v>
      </c>
      <c r="AH116" s="33">
        <f t="shared" si="181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2"/>
        <v>0</v>
      </c>
      <c r="AQ116" s="34">
        <f t="shared" si="183"/>
        <v>0</v>
      </c>
      <c r="AR116" s="33">
        <f t="shared" si="184"/>
        <v>0</v>
      </c>
      <c r="AS116" s="34">
        <f t="shared" si="114"/>
        <v>0</v>
      </c>
      <c r="AT116" s="33">
        <f t="shared" si="185"/>
        <v>0</v>
      </c>
      <c r="AU116" s="34">
        <f t="shared" si="186"/>
        <v>0</v>
      </c>
      <c r="AV116" s="33">
        <f t="shared" si="187"/>
        <v>0</v>
      </c>
      <c r="AW116" s="34">
        <f t="shared" si="116"/>
        <v>0</v>
      </c>
      <c r="AX116" s="57">
        <f t="shared" si="119"/>
        <v>0</v>
      </c>
    </row>
    <row r="117" spans="1:50" ht="15" hidden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62"/>
        <v>0</v>
      </c>
      <c r="F117" s="74"/>
      <c r="G117" s="74"/>
      <c r="H117" s="75"/>
      <c r="I117" s="75"/>
      <c r="J117" s="75"/>
      <c r="K117" s="75"/>
      <c r="L117" s="33">
        <f t="shared" si="173"/>
        <v>0</v>
      </c>
      <c r="M117" s="34">
        <f t="shared" si="174"/>
        <v>0</v>
      </c>
      <c r="N117" s="33">
        <f t="shared" si="175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6"/>
        <v>0</v>
      </c>
      <c r="W117" s="34">
        <f t="shared" si="177"/>
        <v>0</v>
      </c>
      <c r="X117" s="33">
        <f t="shared" si="178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79"/>
        <v>0</v>
      </c>
      <c r="AG117" s="34">
        <f t="shared" si="180"/>
        <v>0</v>
      </c>
      <c r="AH117" s="33">
        <f t="shared" si="181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2"/>
        <v>0</v>
      </c>
      <c r="AQ117" s="34">
        <f t="shared" si="183"/>
        <v>0</v>
      </c>
      <c r="AR117" s="33">
        <f t="shared" si="184"/>
        <v>0</v>
      </c>
      <c r="AS117" s="34">
        <f t="shared" si="114"/>
        <v>0</v>
      </c>
      <c r="AT117" s="33">
        <f t="shared" si="185"/>
        <v>0</v>
      </c>
      <c r="AU117" s="34">
        <f t="shared" si="186"/>
        <v>0</v>
      </c>
      <c r="AV117" s="33">
        <f t="shared" si="187"/>
        <v>0</v>
      </c>
      <c r="AW117" s="34">
        <f t="shared" si="116"/>
        <v>0</v>
      </c>
      <c r="AX117" s="57">
        <f t="shared" si="119"/>
        <v>0</v>
      </c>
    </row>
    <row r="118" spans="1:50" ht="15" hidden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62"/>
        <v>0</v>
      </c>
      <c r="F118" s="74"/>
      <c r="G118" s="74"/>
      <c r="H118" s="75"/>
      <c r="I118" s="75"/>
      <c r="J118" s="75"/>
      <c r="K118" s="75"/>
      <c r="L118" s="33">
        <f t="shared" si="173"/>
        <v>0</v>
      </c>
      <c r="M118" s="34">
        <f t="shared" si="174"/>
        <v>0</v>
      </c>
      <c r="N118" s="33">
        <f t="shared" si="175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6"/>
        <v>0</v>
      </c>
      <c r="W118" s="34">
        <f t="shared" si="177"/>
        <v>0</v>
      </c>
      <c r="X118" s="33">
        <f t="shared" si="178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79"/>
        <v>0</v>
      </c>
      <c r="AG118" s="34">
        <f t="shared" si="180"/>
        <v>0</v>
      </c>
      <c r="AH118" s="33">
        <f t="shared" si="181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2"/>
        <v>0</v>
      </c>
      <c r="AQ118" s="34">
        <f t="shared" si="183"/>
        <v>0</v>
      </c>
      <c r="AR118" s="33">
        <f t="shared" si="184"/>
        <v>0</v>
      </c>
      <c r="AS118" s="34">
        <f t="shared" si="114"/>
        <v>0</v>
      </c>
      <c r="AT118" s="33">
        <f t="shared" si="185"/>
        <v>0</v>
      </c>
      <c r="AU118" s="34">
        <f t="shared" si="186"/>
        <v>0</v>
      </c>
      <c r="AV118" s="33">
        <f t="shared" si="187"/>
        <v>0</v>
      </c>
      <c r="AW118" s="34">
        <f t="shared" si="116"/>
        <v>0</v>
      </c>
      <c r="AX118" s="57">
        <f t="shared" si="119"/>
        <v>0</v>
      </c>
    </row>
    <row r="119" spans="1:50" ht="15" hidden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62"/>
        <v>0</v>
      </c>
      <c r="F119" s="74"/>
      <c r="G119" s="74"/>
      <c r="H119" s="75"/>
      <c r="I119" s="75"/>
      <c r="J119" s="75"/>
      <c r="K119" s="75"/>
      <c r="L119" s="33">
        <f t="shared" si="173"/>
        <v>0</v>
      </c>
      <c r="M119" s="34">
        <f t="shared" si="174"/>
        <v>0</v>
      </c>
      <c r="N119" s="33">
        <f t="shared" si="175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6"/>
        <v>0</v>
      </c>
      <c r="W119" s="34">
        <f t="shared" si="177"/>
        <v>0</v>
      </c>
      <c r="X119" s="33">
        <f t="shared" si="178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79"/>
        <v>0</v>
      </c>
      <c r="AG119" s="34">
        <f t="shared" si="180"/>
        <v>0</v>
      </c>
      <c r="AH119" s="33">
        <f t="shared" si="181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2"/>
        <v>0</v>
      </c>
      <c r="AQ119" s="34">
        <f t="shared" si="183"/>
        <v>0</v>
      </c>
      <c r="AR119" s="33">
        <f t="shared" si="184"/>
        <v>0</v>
      </c>
      <c r="AS119" s="34">
        <f t="shared" si="114"/>
        <v>0</v>
      </c>
      <c r="AT119" s="33">
        <f t="shared" si="185"/>
        <v>0</v>
      </c>
      <c r="AU119" s="34">
        <f t="shared" si="186"/>
        <v>0</v>
      </c>
      <c r="AV119" s="33">
        <f t="shared" si="187"/>
        <v>0</v>
      </c>
      <c r="AW119" s="34">
        <f t="shared" si="116"/>
        <v>0</v>
      </c>
      <c r="AX119" s="57">
        <f t="shared" si="119"/>
        <v>0</v>
      </c>
    </row>
    <row r="120" spans="1:50" ht="15" hidden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62"/>
        <v>0</v>
      </c>
      <c r="F120" s="74"/>
      <c r="G120" s="74"/>
      <c r="H120" s="75"/>
      <c r="I120" s="75"/>
      <c r="J120" s="75"/>
      <c r="K120" s="75"/>
      <c r="L120" s="33">
        <f t="shared" si="173"/>
        <v>0</v>
      </c>
      <c r="M120" s="34">
        <f t="shared" si="174"/>
        <v>0</v>
      </c>
      <c r="N120" s="33">
        <f t="shared" si="175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6"/>
        <v>0</v>
      </c>
      <c r="W120" s="34">
        <f t="shared" si="177"/>
        <v>0</v>
      </c>
      <c r="X120" s="33">
        <f t="shared" si="178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79"/>
        <v>0</v>
      </c>
      <c r="AG120" s="34">
        <f t="shared" si="180"/>
        <v>0</v>
      </c>
      <c r="AH120" s="33">
        <f t="shared" si="181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2"/>
        <v>0</v>
      </c>
      <c r="AQ120" s="34">
        <f t="shared" si="183"/>
        <v>0</v>
      </c>
      <c r="AR120" s="33">
        <f t="shared" si="184"/>
        <v>0</v>
      </c>
      <c r="AS120" s="34">
        <f t="shared" si="114"/>
        <v>0</v>
      </c>
      <c r="AT120" s="33">
        <f t="shared" si="185"/>
        <v>0</v>
      </c>
      <c r="AU120" s="34">
        <f t="shared" si="186"/>
        <v>0</v>
      </c>
      <c r="AV120" s="33">
        <f t="shared" si="187"/>
        <v>0</v>
      </c>
      <c r="AW120" s="34">
        <f t="shared" si="116"/>
        <v>0</v>
      </c>
      <c r="AX120" s="57">
        <f t="shared" si="119"/>
        <v>0</v>
      </c>
    </row>
    <row r="121" spans="1:50" ht="15" hidden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62"/>
        <v>0</v>
      </c>
      <c r="F121" s="74"/>
      <c r="G121" s="74"/>
      <c r="H121" s="75"/>
      <c r="I121" s="75"/>
      <c r="J121" s="75"/>
      <c r="K121" s="75"/>
      <c r="L121" s="33">
        <f t="shared" si="173"/>
        <v>0</v>
      </c>
      <c r="M121" s="34">
        <f t="shared" si="174"/>
        <v>0</v>
      </c>
      <c r="N121" s="33">
        <f t="shared" si="175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6"/>
        <v>0</v>
      </c>
      <c r="W121" s="34">
        <f t="shared" si="177"/>
        <v>0</v>
      </c>
      <c r="X121" s="33">
        <f t="shared" si="178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79"/>
        <v>0</v>
      </c>
      <c r="AG121" s="34">
        <f t="shared" si="180"/>
        <v>0</v>
      </c>
      <c r="AH121" s="33">
        <f t="shared" si="181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2"/>
        <v>0</v>
      </c>
      <c r="AQ121" s="34">
        <f t="shared" si="183"/>
        <v>0</v>
      </c>
      <c r="AR121" s="33">
        <f t="shared" si="184"/>
        <v>0</v>
      </c>
      <c r="AS121" s="34">
        <f t="shared" si="114"/>
        <v>0</v>
      </c>
      <c r="AT121" s="33">
        <f t="shared" si="185"/>
        <v>0</v>
      </c>
      <c r="AU121" s="34">
        <f t="shared" si="186"/>
        <v>0</v>
      </c>
      <c r="AV121" s="33">
        <f t="shared" si="187"/>
        <v>0</v>
      </c>
      <c r="AW121" s="34">
        <f t="shared" si="116"/>
        <v>0</v>
      </c>
      <c r="AX121" s="57">
        <f t="shared" si="119"/>
        <v>0</v>
      </c>
    </row>
    <row r="122" spans="1:50" ht="15" hidden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62"/>
        <v>0</v>
      </c>
      <c r="F122" s="74"/>
      <c r="G122" s="74"/>
      <c r="H122" s="75"/>
      <c r="I122" s="75"/>
      <c r="J122" s="75"/>
      <c r="K122" s="75"/>
      <c r="L122" s="33">
        <f t="shared" si="173"/>
        <v>0</v>
      </c>
      <c r="M122" s="34">
        <f t="shared" si="174"/>
        <v>0</v>
      </c>
      <c r="N122" s="33">
        <f t="shared" si="175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6"/>
        <v>0</v>
      </c>
      <c r="W122" s="34">
        <f t="shared" si="177"/>
        <v>0</v>
      </c>
      <c r="X122" s="33">
        <f t="shared" si="178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79"/>
        <v>0</v>
      </c>
      <c r="AG122" s="34">
        <f t="shared" si="180"/>
        <v>0</v>
      </c>
      <c r="AH122" s="33">
        <f t="shared" si="181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2"/>
        <v>0</v>
      </c>
      <c r="AQ122" s="34">
        <f t="shared" si="183"/>
        <v>0</v>
      </c>
      <c r="AR122" s="33">
        <f t="shared" si="184"/>
        <v>0</v>
      </c>
      <c r="AS122" s="34">
        <f t="shared" si="114"/>
        <v>0</v>
      </c>
      <c r="AT122" s="33">
        <f t="shared" si="185"/>
        <v>0</v>
      </c>
      <c r="AU122" s="34">
        <f t="shared" si="186"/>
        <v>0</v>
      </c>
      <c r="AV122" s="33">
        <f t="shared" si="187"/>
        <v>0</v>
      </c>
      <c r="AW122" s="34">
        <f t="shared" si="116"/>
        <v>0</v>
      </c>
      <c r="AX122" s="57">
        <f t="shared" si="119"/>
        <v>0</v>
      </c>
    </row>
    <row r="123" spans="1:50" ht="15" hidden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62"/>
        <v>0</v>
      </c>
      <c r="F123" s="74"/>
      <c r="G123" s="74"/>
      <c r="H123" s="75"/>
      <c r="I123" s="75"/>
      <c r="J123" s="75"/>
      <c r="K123" s="75"/>
      <c r="L123" s="33">
        <f t="shared" si="173"/>
        <v>0</v>
      </c>
      <c r="M123" s="34">
        <f t="shared" si="174"/>
        <v>0</v>
      </c>
      <c r="N123" s="33">
        <f t="shared" si="175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6"/>
        <v>0</v>
      </c>
      <c r="W123" s="34">
        <f t="shared" si="177"/>
        <v>0</v>
      </c>
      <c r="X123" s="33">
        <f t="shared" si="178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79"/>
        <v>0</v>
      </c>
      <c r="AG123" s="34">
        <f t="shared" si="180"/>
        <v>0</v>
      </c>
      <c r="AH123" s="33">
        <f t="shared" si="181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2"/>
        <v>0</v>
      </c>
      <c r="AQ123" s="34">
        <f t="shared" si="183"/>
        <v>0</v>
      </c>
      <c r="AR123" s="33">
        <f t="shared" si="184"/>
        <v>0</v>
      </c>
      <c r="AS123" s="34">
        <f t="shared" si="114"/>
        <v>0</v>
      </c>
      <c r="AT123" s="33">
        <f t="shared" si="185"/>
        <v>0</v>
      </c>
      <c r="AU123" s="34">
        <f t="shared" si="186"/>
        <v>0</v>
      </c>
      <c r="AV123" s="33">
        <f t="shared" si="187"/>
        <v>0</v>
      </c>
      <c r="AW123" s="34">
        <f t="shared" si="116"/>
        <v>0</v>
      </c>
      <c r="AX123" s="57">
        <f t="shared" si="119"/>
        <v>0</v>
      </c>
    </row>
    <row r="124" spans="1:50" ht="15" hidden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62"/>
        <v>0</v>
      </c>
      <c r="F124" s="74"/>
      <c r="G124" s="74"/>
      <c r="H124" s="75"/>
      <c r="I124" s="75"/>
      <c r="J124" s="75"/>
      <c r="K124" s="75"/>
      <c r="L124" s="33">
        <f t="shared" si="173"/>
        <v>0</v>
      </c>
      <c r="M124" s="34">
        <f t="shared" si="174"/>
        <v>0</v>
      </c>
      <c r="N124" s="33">
        <f t="shared" si="175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6"/>
        <v>0</v>
      </c>
      <c r="W124" s="34">
        <f t="shared" si="177"/>
        <v>0</v>
      </c>
      <c r="X124" s="33">
        <f t="shared" si="178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79"/>
        <v>0</v>
      </c>
      <c r="AG124" s="34">
        <f t="shared" si="180"/>
        <v>0</v>
      </c>
      <c r="AH124" s="33">
        <f t="shared" si="181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2"/>
        <v>0</v>
      </c>
      <c r="AQ124" s="34">
        <f t="shared" si="183"/>
        <v>0</v>
      </c>
      <c r="AR124" s="33">
        <f t="shared" si="184"/>
        <v>0</v>
      </c>
      <c r="AS124" s="34">
        <f t="shared" si="114"/>
        <v>0</v>
      </c>
      <c r="AT124" s="33">
        <f t="shared" si="185"/>
        <v>0</v>
      </c>
      <c r="AU124" s="34">
        <f t="shared" si="186"/>
        <v>0</v>
      </c>
      <c r="AV124" s="33">
        <f t="shared" si="187"/>
        <v>0</v>
      </c>
      <c r="AW124" s="34">
        <f t="shared" si="116"/>
        <v>0</v>
      </c>
      <c r="AX124" s="57">
        <f t="shared" si="119"/>
        <v>0</v>
      </c>
    </row>
    <row r="125" spans="1:50" ht="15" hidden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62"/>
        <v>0</v>
      </c>
      <c r="F125" s="74"/>
      <c r="G125" s="74"/>
      <c r="H125" s="75"/>
      <c r="I125" s="75"/>
      <c r="J125" s="75"/>
      <c r="K125" s="75"/>
      <c r="L125" s="33">
        <f t="shared" si="173"/>
        <v>0</v>
      </c>
      <c r="M125" s="34">
        <f t="shared" si="174"/>
        <v>0</v>
      </c>
      <c r="N125" s="33">
        <f t="shared" si="175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6"/>
        <v>0</v>
      </c>
      <c r="W125" s="34">
        <f t="shared" si="177"/>
        <v>0</v>
      </c>
      <c r="X125" s="33">
        <f t="shared" si="178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79"/>
        <v>0</v>
      </c>
      <c r="AG125" s="34">
        <f t="shared" si="180"/>
        <v>0</v>
      </c>
      <c r="AH125" s="33">
        <f t="shared" si="181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2"/>
        <v>0</v>
      </c>
      <c r="AQ125" s="34">
        <f t="shared" si="183"/>
        <v>0</v>
      </c>
      <c r="AR125" s="33">
        <f t="shared" si="184"/>
        <v>0</v>
      </c>
      <c r="AS125" s="34">
        <f t="shared" si="114"/>
        <v>0</v>
      </c>
      <c r="AT125" s="33">
        <f t="shared" si="185"/>
        <v>0</v>
      </c>
      <c r="AU125" s="34">
        <f t="shared" si="186"/>
        <v>0</v>
      </c>
      <c r="AV125" s="33">
        <f t="shared" si="187"/>
        <v>0</v>
      </c>
      <c r="AW125" s="34">
        <f t="shared" si="116"/>
        <v>0</v>
      </c>
      <c r="AX125" s="57">
        <f t="shared" si="119"/>
        <v>0</v>
      </c>
    </row>
    <row r="126" spans="1:50" ht="15" hidden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62"/>
        <v>0</v>
      </c>
      <c r="F126" s="74"/>
      <c r="G126" s="74"/>
      <c r="H126" s="75"/>
      <c r="I126" s="75"/>
      <c r="J126" s="75"/>
      <c r="K126" s="75"/>
      <c r="L126" s="33">
        <f t="shared" si="173"/>
        <v>0</v>
      </c>
      <c r="M126" s="34">
        <f t="shared" si="174"/>
        <v>0</v>
      </c>
      <c r="N126" s="33">
        <f t="shared" si="175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6"/>
        <v>0</v>
      </c>
      <c r="W126" s="34">
        <f t="shared" si="177"/>
        <v>0</v>
      </c>
      <c r="X126" s="33">
        <f t="shared" si="178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79"/>
        <v>0</v>
      </c>
      <c r="AG126" s="34">
        <f t="shared" si="180"/>
        <v>0</v>
      </c>
      <c r="AH126" s="33">
        <f t="shared" si="181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2"/>
        <v>0</v>
      </c>
      <c r="AQ126" s="34">
        <f t="shared" si="183"/>
        <v>0</v>
      </c>
      <c r="AR126" s="33">
        <f t="shared" si="184"/>
        <v>0</v>
      </c>
      <c r="AS126" s="34">
        <f t="shared" si="114"/>
        <v>0</v>
      </c>
      <c r="AT126" s="33">
        <f t="shared" si="185"/>
        <v>0</v>
      </c>
      <c r="AU126" s="34">
        <f t="shared" si="186"/>
        <v>0</v>
      </c>
      <c r="AV126" s="33">
        <f t="shared" si="187"/>
        <v>0</v>
      </c>
      <c r="AW126" s="34">
        <f t="shared" si="116"/>
        <v>0</v>
      </c>
      <c r="AX126" s="57">
        <f t="shared" si="119"/>
        <v>0</v>
      </c>
    </row>
    <row r="127" spans="1:50" ht="15" hidden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62"/>
        <v>0</v>
      </c>
      <c r="F127" s="74"/>
      <c r="G127" s="74"/>
      <c r="H127" s="75"/>
      <c r="I127" s="75"/>
      <c r="J127" s="75"/>
      <c r="K127" s="75"/>
      <c r="L127" s="33">
        <f t="shared" si="173"/>
        <v>0</v>
      </c>
      <c r="M127" s="34">
        <f t="shared" si="174"/>
        <v>0</v>
      </c>
      <c r="N127" s="33">
        <f t="shared" si="175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6"/>
        <v>0</v>
      </c>
      <c r="W127" s="34">
        <f t="shared" si="177"/>
        <v>0</v>
      </c>
      <c r="X127" s="33">
        <f t="shared" si="178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79"/>
        <v>0</v>
      </c>
      <c r="AG127" s="34">
        <f t="shared" si="180"/>
        <v>0</v>
      </c>
      <c r="AH127" s="33">
        <f t="shared" si="181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2"/>
        <v>0</v>
      </c>
      <c r="AQ127" s="34">
        <f t="shared" si="183"/>
        <v>0</v>
      </c>
      <c r="AR127" s="33">
        <f t="shared" si="184"/>
        <v>0</v>
      </c>
      <c r="AS127" s="34">
        <f t="shared" si="114"/>
        <v>0</v>
      </c>
      <c r="AT127" s="33">
        <f t="shared" si="185"/>
        <v>0</v>
      </c>
      <c r="AU127" s="34">
        <f t="shared" si="186"/>
        <v>0</v>
      </c>
      <c r="AV127" s="33">
        <f t="shared" si="187"/>
        <v>0</v>
      </c>
      <c r="AW127" s="34">
        <f t="shared" si="116"/>
        <v>0</v>
      </c>
      <c r="AX127" s="57">
        <f t="shared" si="119"/>
        <v>0</v>
      </c>
    </row>
    <row r="128" spans="1:50" ht="15" hidden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62"/>
        <v>0</v>
      </c>
      <c r="F128" s="74"/>
      <c r="G128" s="74"/>
      <c r="H128" s="75"/>
      <c r="I128" s="75"/>
      <c r="J128" s="75"/>
      <c r="K128" s="75"/>
      <c r="L128" s="33">
        <f t="shared" si="173"/>
        <v>0</v>
      </c>
      <c r="M128" s="34">
        <f t="shared" si="174"/>
        <v>0</v>
      </c>
      <c r="N128" s="33">
        <f t="shared" si="175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6"/>
        <v>0</v>
      </c>
      <c r="W128" s="34">
        <f t="shared" si="177"/>
        <v>0</v>
      </c>
      <c r="X128" s="33">
        <f t="shared" si="178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79"/>
        <v>0</v>
      </c>
      <c r="AG128" s="34">
        <f t="shared" si="180"/>
        <v>0</v>
      </c>
      <c r="AH128" s="33">
        <f t="shared" si="181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2"/>
        <v>0</v>
      </c>
      <c r="AQ128" s="34">
        <f t="shared" si="183"/>
        <v>0</v>
      </c>
      <c r="AR128" s="33">
        <f t="shared" si="184"/>
        <v>0</v>
      </c>
      <c r="AS128" s="34">
        <f t="shared" si="114"/>
        <v>0</v>
      </c>
      <c r="AT128" s="33">
        <f t="shared" si="185"/>
        <v>0</v>
      </c>
      <c r="AU128" s="34">
        <f t="shared" si="186"/>
        <v>0</v>
      </c>
      <c r="AV128" s="33">
        <f t="shared" si="187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88">SUM(C130)</f>
        <v>0</v>
      </c>
      <c r="D129" s="40">
        <f t="shared" si="188"/>
        <v>0</v>
      </c>
      <c r="E129" s="40">
        <f>SUM(E130)</f>
        <v>0</v>
      </c>
      <c r="F129" s="67">
        <f t="shared" ref="F129:L129" si="189">SUM(F130)</f>
        <v>0</v>
      </c>
      <c r="G129" s="67"/>
      <c r="H129" s="40">
        <f t="shared" si="189"/>
        <v>0</v>
      </c>
      <c r="I129" s="40"/>
      <c r="J129" s="40">
        <f t="shared" si="189"/>
        <v>0</v>
      </c>
      <c r="K129" s="40"/>
      <c r="L129" s="40">
        <f t="shared" si="189"/>
        <v>0</v>
      </c>
      <c r="M129" s="34">
        <f t="shared" si="174"/>
        <v>0</v>
      </c>
      <c r="N129" s="26">
        <f t="shared" ref="N129:N130" si="190">(IFERROR(L129/E129,0))</f>
        <v>0</v>
      </c>
      <c r="O129" s="34">
        <f t="shared" si="102"/>
        <v>0</v>
      </c>
      <c r="P129" s="67">
        <f t="shared" ref="P129:T129" si="191">SUM(P130)</f>
        <v>0</v>
      </c>
      <c r="Q129" s="67"/>
      <c r="R129" s="40">
        <f t="shared" si="191"/>
        <v>0</v>
      </c>
      <c r="S129" s="40"/>
      <c r="T129" s="40">
        <f t="shared" si="191"/>
        <v>0</v>
      </c>
      <c r="U129" s="40"/>
      <c r="V129" s="40">
        <f t="shared" ref="V129" si="192">SUM(V130)</f>
        <v>0</v>
      </c>
      <c r="W129" s="34">
        <f t="shared" si="177"/>
        <v>0</v>
      </c>
      <c r="X129" s="26">
        <f t="shared" ref="X129:X130" si="193">(IFERROR(V129/O129,0))</f>
        <v>0</v>
      </c>
      <c r="Y129" s="34">
        <f t="shared" si="106"/>
        <v>0</v>
      </c>
      <c r="Z129" s="40">
        <f t="shared" ref="Z129:AD129" si="194">SUM(Z130)</f>
        <v>0</v>
      </c>
      <c r="AA129" s="40"/>
      <c r="AB129" s="40">
        <f t="shared" si="194"/>
        <v>0</v>
      </c>
      <c r="AC129" s="40"/>
      <c r="AD129" s="40">
        <f t="shared" si="194"/>
        <v>0</v>
      </c>
      <c r="AE129" s="40"/>
      <c r="AF129" s="40">
        <f t="shared" ref="AF129" si="195">SUM(AF130)</f>
        <v>0</v>
      </c>
      <c r="AG129" s="34">
        <f t="shared" si="180"/>
        <v>0</v>
      </c>
      <c r="AH129" s="26">
        <f t="shared" ref="AH129:AH130" si="196">(IFERROR(AF129/Y129,0))</f>
        <v>0</v>
      </c>
      <c r="AI129" s="34">
        <f t="shared" si="110"/>
        <v>0</v>
      </c>
      <c r="AJ129" s="40">
        <f t="shared" ref="AJ129:AN129" si="197">SUM(AJ130)</f>
        <v>0</v>
      </c>
      <c r="AK129" s="40"/>
      <c r="AL129" s="40">
        <f t="shared" si="197"/>
        <v>0</v>
      </c>
      <c r="AM129" s="40"/>
      <c r="AN129" s="40">
        <f t="shared" si="197"/>
        <v>0</v>
      </c>
      <c r="AO129" s="40"/>
      <c r="AP129" s="40">
        <f t="shared" ref="AP129" si="198">SUM(AP130)</f>
        <v>0</v>
      </c>
      <c r="AQ129" s="34">
        <f t="shared" si="183"/>
        <v>0</v>
      </c>
      <c r="AR129" s="26">
        <f t="shared" ref="AR129:AR130" si="199">(IFERROR(AP129/AI129,0))</f>
        <v>0</v>
      </c>
      <c r="AS129" s="34">
        <f t="shared" si="114"/>
        <v>0</v>
      </c>
      <c r="AT129" s="40">
        <f t="shared" ref="AT129" si="200">SUM(AT130)</f>
        <v>0</v>
      </c>
      <c r="AU129" s="34">
        <f t="shared" si="186"/>
        <v>0</v>
      </c>
      <c r="AV129" s="26">
        <f t="shared" ref="AV129:AV130" si="201">(IFERROR(AT129/AM129,0))</f>
        <v>0</v>
      </c>
      <c r="AW129" s="34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/>
      <c r="D130" s="36"/>
      <c r="E130" s="36"/>
      <c r="F130" s="74"/>
      <c r="G130" s="74"/>
      <c r="H130" s="75"/>
      <c r="I130" s="75"/>
      <c r="J130" s="75"/>
      <c r="K130" s="75"/>
      <c r="L130" s="33">
        <f t="shared" si="163"/>
        <v>0</v>
      </c>
      <c r="M130" s="34">
        <f t="shared" si="174"/>
        <v>0</v>
      </c>
      <c r="N130" s="34">
        <f t="shared" si="190"/>
        <v>0</v>
      </c>
      <c r="O130" s="34">
        <f t="shared" si="102"/>
        <v>0</v>
      </c>
      <c r="P130" s="56"/>
      <c r="Q130" s="56"/>
      <c r="R130" s="36"/>
      <c r="S130" s="36"/>
      <c r="T130" s="36"/>
      <c r="U130" s="36"/>
      <c r="V130" s="33">
        <f t="shared" ref="V130" si="202">SUM(P130:T130)</f>
        <v>0</v>
      </c>
      <c r="W130" s="34">
        <f t="shared" si="177"/>
        <v>0</v>
      </c>
      <c r="X130" s="34">
        <f t="shared" si="193"/>
        <v>0</v>
      </c>
      <c r="Y130" s="34">
        <f t="shared" si="106"/>
        <v>0</v>
      </c>
      <c r="Z130" s="36"/>
      <c r="AA130" s="36"/>
      <c r="AB130" s="36"/>
      <c r="AC130" s="36"/>
      <c r="AD130" s="36"/>
      <c r="AE130" s="36"/>
      <c r="AF130" s="33">
        <f t="shared" ref="AF130" si="203">SUM(Z130:AD130)</f>
        <v>0</v>
      </c>
      <c r="AG130" s="34">
        <f t="shared" si="180"/>
        <v>0</v>
      </c>
      <c r="AH130" s="34">
        <f t="shared" si="196"/>
        <v>0</v>
      </c>
      <c r="AI130" s="34">
        <f t="shared" si="110"/>
        <v>0</v>
      </c>
      <c r="AJ130" s="36"/>
      <c r="AK130" s="36"/>
      <c r="AL130" s="36"/>
      <c r="AM130" s="36"/>
      <c r="AN130" s="36"/>
      <c r="AO130" s="36"/>
      <c r="AP130" s="33">
        <f t="shared" ref="AP130" si="204">SUM(AJ130:AN130)</f>
        <v>0</v>
      </c>
      <c r="AQ130" s="34">
        <f t="shared" si="183"/>
        <v>0</v>
      </c>
      <c r="AR130" s="34">
        <f t="shared" si="199"/>
        <v>0</v>
      </c>
      <c r="AS130" s="34">
        <f t="shared" si="114"/>
        <v>0</v>
      </c>
      <c r="AT130" s="33">
        <f t="shared" ref="AT130" si="205">SUM(AN130:AR130)</f>
        <v>0</v>
      </c>
      <c r="AU130" s="34">
        <f t="shared" si="186"/>
        <v>0</v>
      </c>
      <c r="AV130" s="34">
        <f t="shared" si="201"/>
        <v>0</v>
      </c>
      <c r="AW130" s="34">
        <f t="shared" si="116"/>
        <v>0</v>
      </c>
      <c r="AX130" s="57">
        <f t="shared" si="119"/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06">SUM(C132:C134)</f>
        <v>0</v>
      </c>
      <c r="D131" s="40">
        <f t="shared" si="206"/>
        <v>0</v>
      </c>
      <c r="E131" s="40">
        <f>SUM(E132:E134)</f>
        <v>0</v>
      </c>
      <c r="F131" s="67">
        <f t="shared" ref="F131:V131" si="207">SUM(F132:F134)</f>
        <v>0</v>
      </c>
      <c r="G131" s="67">
        <f t="shared" si="207"/>
        <v>0</v>
      </c>
      <c r="H131" s="67">
        <f t="shared" si="207"/>
        <v>0</v>
      </c>
      <c r="I131" s="67">
        <f t="shared" si="207"/>
        <v>0</v>
      </c>
      <c r="J131" s="67">
        <f t="shared" si="207"/>
        <v>0</v>
      </c>
      <c r="K131" s="67">
        <f t="shared" si="207"/>
        <v>0</v>
      </c>
      <c r="L131" s="40">
        <f t="shared" si="207"/>
        <v>0</v>
      </c>
      <c r="M131" s="26">
        <f t="shared" si="174"/>
        <v>0</v>
      </c>
      <c r="N131" s="40">
        <f t="shared" si="207"/>
        <v>0</v>
      </c>
      <c r="O131" s="26">
        <f t="shared" si="102"/>
        <v>0</v>
      </c>
      <c r="P131" s="67">
        <f t="shared" si="207"/>
        <v>0</v>
      </c>
      <c r="Q131" s="67">
        <f t="shared" si="207"/>
        <v>0</v>
      </c>
      <c r="R131" s="67">
        <f t="shared" si="207"/>
        <v>0</v>
      </c>
      <c r="S131" s="67">
        <f t="shared" si="207"/>
        <v>0</v>
      </c>
      <c r="T131" s="67">
        <f t="shared" si="207"/>
        <v>0</v>
      </c>
      <c r="U131" s="67">
        <f t="shared" si="207"/>
        <v>0</v>
      </c>
      <c r="V131" s="40">
        <f t="shared" si="207"/>
        <v>0</v>
      </c>
      <c r="W131" s="26">
        <f t="shared" si="177"/>
        <v>0</v>
      </c>
      <c r="X131" s="40">
        <f t="shared" ref="X131" si="208">SUM(X132:X134)</f>
        <v>0</v>
      </c>
      <c r="Y131" s="26">
        <f t="shared" si="106"/>
        <v>0</v>
      </c>
      <c r="Z131" s="67">
        <f t="shared" ref="Z131:AF131" si="209">SUM(Z132:Z134)</f>
        <v>0</v>
      </c>
      <c r="AA131" s="67">
        <f t="shared" si="209"/>
        <v>0</v>
      </c>
      <c r="AB131" s="67">
        <f t="shared" si="209"/>
        <v>0</v>
      </c>
      <c r="AC131" s="67">
        <f t="shared" si="209"/>
        <v>0</v>
      </c>
      <c r="AD131" s="67">
        <f t="shared" si="209"/>
        <v>0</v>
      </c>
      <c r="AE131" s="67">
        <f t="shared" si="209"/>
        <v>0</v>
      </c>
      <c r="AF131" s="40">
        <f t="shared" si="209"/>
        <v>0</v>
      </c>
      <c r="AG131" s="26">
        <f t="shared" si="180"/>
        <v>0</v>
      </c>
      <c r="AH131" s="40">
        <f t="shared" ref="AH131" si="210">SUM(AH132:AH134)</f>
        <v>0</v>
      </c>
      <c r="AI131" s="26">
        <f t="shared" si="110"/>
        <v>0</v>
      </c>
      <c r="AJ131" s="67">
        <f t="shared" ref="AJ131:AP131" si="211">SUM(AJ132:AJ134)</f>
        <v>0</v>
      </c>
      <c r="AK131" s="67">
        <f t="shared" si="211"/>
        <v>0</v>
      </c>
      <c r="AL131" s="67">
        <f t="shared" si="211"/>
        <v>0</v>
      </c>
      <c r="AM131" s="67">
        <f t="shared" si="211"/>
        <v>0</v>
      </c>
      <c r="AN131" s="67">
        <f t="shared" si="211"/>
        <v>0</v>
      </c>
      <c r="AO131" s="67">
        <f t="shared" si="211"/>
        <v>0</v>
      </c>
      <c r="AP131" s="40">
        <f t="shared" si="211"/>
        <v>0</v>
      </c>
      <c r="AQ131" s="26">
        <f t="shared" si="183"/>
        <v>0</v>
      </c>
      <c r="AR131" s="40">
        <f t="shared" ref="AR131" si="212">SUM(AR132:AR134)</f>
        <v>0</v>
      </c>
      <c r="AS131" s="26">
        <f t="shared" si="114"/>
        <v>0</v>
      </c>
      <c r="AT131" s="40">
        <f t="shared" ref="AT131" si="213">SUM(AT132:AT134)</f>
        <v>0</v>
      </c>
      <c r="AU131" s="26">
        <f t="shared" si="186"/>
        <v>0</v>
      </c>
      <c r="AV131" s="40">
        <f t="shared" ref="AV131" si="214">SUM(AV132:AV134)</f>
        <v>0</v>
      </c>
      <c r="AW131" s="26">
        <f t="shared" si="116"/>
        <v>0</v>
      </c>
      <c r="AX131" s="40">
        <f t="shared" ref="AX131" si="215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16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17">F132+H132+J132</f>
        <v>0</v>
      </c>
      <c r="M132" s="34">
        <f t="shared" si="174"/>
        <v>0</v>
      </c>
      <c r="N132" s="33">
        <f t="shared" ref="N132:N134" si="218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19">P132+R132+T132</f>
        <v>0</v>
      </c>
      <c r="W132" s="34">
        <f t="shared" si="177"/>
        <v>0</v>
      </c>
      <c r="X132" s="33">
        <f t="shared" ref="X132:X134" si="220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21">Z132+AB132+AD132</f>
        <v>0</v>
      </c>
      <c r="AG132" s="34">
        <f t="shared" si="180"/>
        <v>0</v>
      </c>
      <c r="AH132" s="33">
        <f t="shared" ref="AH132:AH134" si="222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23">AJ132+AL132+AN132</f>
        <v>0</v>
      </c>
      <c r="AQ132" s="34">
        <f t="shared" si="183"/>
        <v>0</v>
      </c>
      <c r="AR132" s="33">
        <f t="shared" ref="AR132:AR134" si="224">AK132+AM132+AO132</f>
        <v>0</v>
      </c>
      <c r="AS132" s="34">
        <f t="shared" si="114"/>
        <v>0</v>
      </c>
      <c r="AT132" s="33">
        <f t="shared" ref="AT132:AT134" si="225">L132+V132+AF132+AP132</f>
        <v>0</v>
      </c>
      <c r="AU132" s="34">
        <f t="shared" si="186"/>
        <v>0</v>
      </c>
      <c r="AV132" s="33">
        <f t="shared" ref="AV132:AV134" si="226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16"/>
        <v>0</v>
      </c>
      <c r="F133" s="56"/>
      <c r="G133" s="56"/>
      <c r="H133" s="36"/>
      <c r="I133" s="36"/>
      <c r="J133" s="36"/>
      <c r="K133" s="36"/>
      <c r="L133" s="33">
        <f t="shared" si="217"/>
        <v>0</v>
      </c>
      <c r="M133" s="34">
        <f t="shared" si="174"/>
        <v>0</v>
      </c>
      <c r="N133" s="33">
        <f t="shared" si="218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19"/>
        <v>0</v>
      </c>
      <c r="W133" s="34">
        <f t="shared" si="177"/>
        <v>0</v>
      </c>
      <c r="X133" s="33">
        <f t="shared" si="220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21"/>
        <v>0</v>
      </c>
      <c r="AG133" s="34">
        <f t="shared" si="180"/>
        <v>0</v>
      </c>
      <c r="AH133" s="33">
        <f t="shared" si="222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23"/>
        <v>0</v>
      </c>
      <c r="AQ133" s="34">
        <f t="shared" si="183"/>
        <v>0</v>
      </c>
      <c r="AR133" s="33">
        <f t="shared" si="224"/>
        <v>0</v>
      </c>
      <c r="AS133" s="34">
        <f t="shared" si="114"/>
        <v>0</v>
      </c>
      <c r="AT133" s="33">
        <f t="shared" si="225"/>
        <v>0</v>
      </c>
      <c r="AU133" s="34">
        <f t="shared" si="186"/>
        <v>0</v>
      </c>
      <c r="AV133" s="33">
        <f t="shared" si="226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16"/>
        <v>0</v>
      </c>
      <c r="F134" s="74"/>
      <c r="G134" s="74"/>
      <c r="H134" s="75"/>
      <c r="I134" s="75"/>
      <c r="J134" s="75"/>
      <c r="K134" s="75"/>
      <c r="L134" s="33">
        <f t="shared" si="217"/>
        <v>0</v>
      </c>
      <c r="M134" s="34">
        <f t="shared" si="174"/>
        <v>0</v>
      </c>
      <c r="N134" s="33">
        <f t="shared" si="218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19"/>
        <v>0</v>
      </c>
      <c r="W134" s="34">
        <f t="shared" si="177"/>
        <v>0</v>
      </c>
      <c r="X134" s="33">
        <f t="shared" si="220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21"/>
        <v>0</v>
      </c>
      <c r="AG134" s="34">
        <f t="shared" si="180"/>
        <v>0</v>
      </c>
      <c r="AH134" s="33">
        <f t="shared" si="222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23"/>
        <v>0</v>
      </c>
      <c r="AQ134" s="34">
        <f t="shared" si="183"/>
        <v>0</v>
      </c>
      <c r="AR134" s="33">
        <f t="shared" si="224"/>
        <v>0</v>
      </c>
      <c r="AS134" s="34">
        <f t="shared" si="114"/>
        <v>0</v>
      </c>
      <c r="AT134" s="33">
        <f t="shared" si="225"/>
        <v>0</v>
      </c>
      <c r="AU134" s="34">
        <f t="shared" si="186"/>
        <v>0</v>
      </c>
      <c r="AV134" s="33">
        <f t="shared" si="226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27">SUM(D136:D139)</f>
        <v>0</v>
      </c>
      <c r="E135" s="40">
        <f t="shared" si="227"/>
        <v>0</v>
      </c>
      <c r="F135" s="40">
        <f t="shared" si="227"/>
        <v>0</v>
      </c>
      <c r="G135" s="40">
        <f t="shared" si="227"/>
        <v>0</v>
      </c>
      <c r="H135" s="40">
        <f t="shared" si="227"/>
        <v>0</v>
      </c>
      <c r="I135" s="40">
        <f t="shared" si="227"/>
        <v>0</v>
      </c>
      <c r="J135" s="40">
        <f t="shared" si="227"/>
        <v>0</v>
      </c>
      <c r="K135" s="40">
        <f t="shared" si="227"/>
        <v>0</v>
      </c>
      <c r="L135" s="40">
        <f t="shared" si="227"/>
        <v>0</v>
      </c>
      <c r="M135" s="26">
        <f t="shared" si="174"/>
        <v>0</v>
      </c>
      <c r="N135" s="40">
        <f t="shared" si="227"/>
        <v>0</v>
      </c>
      <c r="O135" s="26">
        <f t="shared" si="102"/>
        <v>0</v>
      </c>
      <c r="P135" s="40">
        <f t="shared" ref="P135:V135" si="228">SUM(P136:P139)</f>
        <v>0</v>
      </c>
      <c r="Q135" s="40">
        <f t="shared" si="228"/>
        <v>0</v>
      </c>
      <c r="R135" s="40">
        <f t="shared" si="228"/>
        <v>0</v>
      </c>
      <c r="S135" s="40">
        <f t="shared" si="228"/>
        <v>0</v>
      </c>
      <c r="T135" s="40">
        <f t="shared" si="228"/>
        <v>0</v>
      </c>
      <c r="U135" s="40">
        <f t="shared" si="228"/>
        <v>0</v>
      </c>
      <c r="V135" s="40">
        <f t="shared" si="228"/>
        <v>0</v>
      </c>
      <c r="W135" s="26">
        <f t="shared" si="177"/>
        <v>0</v>
      </c>
      <c r="X135" s="40">
        <f t="shared" ref="X135" si="229">SUM(X136:X139)</f>
        <v>0</v>
      </c>
      <c r="Y135" s="26">
        <f t="shared" si="106"/>
        <v>0</v>
      </c>
      <c r="Z135" s="40">
        <f t="shared" ref="Z135:AF135" si="230">SUM(Z136:Z139)</f>
        <v>0</v>
      </c>
      <c r="AA135" s="40">
        <f t="shared" si="230"/>
        <v>0</v>
      </c>
      <c r="AB135" s="40">
        <f t="shared" si="230"/>
        <v>0</v>
      </c>
      <c r="AC135" s="40">
        <f t="shared" si="230"/>
        <v>0</v>
      </c>
      <c r="AD135" s="40">
        <f t="shared" si="230"/>
        <v>0</v>
      </c>
      <c r="AE135" s="40">
        <f t="shared" si="230"/>
        <v>0</v>
      </c>
      <c r="AF135" s="40">
        <f t="shared" si="230"/>
        <v>0</v>
      </c>
      <c r="AG135" s="26">
        <f t="shared" si="180"/>
        <v>0</v>
      </c>
      <c r="AH135" s="40">
        <f t="shared" ref="AH135" si="231">SUM(AH136:AH139)</f>
        <v>0</v>
      </c>
      <c r="AI135" s="26">
        <f t="shared" si="110"/>
        <v>0</v>
      </c>
      <c r="AJ135" s="40">
        <f t="shared" ref="AJ135:AP135" si="232">SUM(AJ136:AJ139)</f>
        <v>0</v>
      </c>
      <c r="AK135" s="40">
        <f t="shared" si="232"/>
        <v>0</v>
      </c>
      <c r="AL135" s="40">
        <f t="shared" si="232"/>
        <v>0</v>
      </c>
      <c r="AM135" s="40">
        <f t="shared" si="232"/>
        <v>0</v>
      </c>
      <c r="AN135" s="40">
        <f t="shared" si="232"/>
        <v>0</v>
      </c>
      <c r="AO135" s="40">
        <f t="shared" si="232"/>
        <v>0</v>
      </c>
      <c r="AP135" s="40">
        <f t="shared" si="232"/>
        <v>0</v>
      </c>
      <c r="AQ135" s="26">
        <f t="shared" si="183"/>
        <v>0</v>
      </c>
      <c r="AR135" s="40">
        <f t="shared" ref="AR135" si="233">SUM(AR136:AR139)</f>
        <v>0</v>
      </c>
      <c r="AS135" s="26">
        <f t="shared" si="114"/>
        <v>0</v>
      </c>
      <c r="AT135" s="40">
        <f t="shared" ref="AT135" si="234">SUM(AT136:AT139)</f>
        <v>0</v>
      </c>
      <c r="AU135" s="26">
        <f t="shared" si="186"/>
        <v>0</v>
      </c>
      <c r="AV135" s="40">
        <f t="shared" ref="AV135" si="235">SUM(AV136:AV139)</f>
        <v>0</v>
      </c>
      <c r="AW135" s="26">
        <f t="shared" si="116"/>
        <v>0</v>
      </c>
      <c r="AX135" s="40">
        <f t="shared" ref="AX135" si="236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37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38">F136+H136+J136</f>
        <v>0</v>
      </c>
      <c r="M136" s="34">
        <f t="shared" si="174"/>
        <v>0</v>
      </c>
      <c r="N136" s="33">
        <f t="shared" ref="N136:N138" si="239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40">P136+R136+T136</f>
        <v>0</v>
      </c>
      <c r="W136" s="34">
        <f t="shared" si="177"/>
        <v>0</v>
      </c>
      <c r="X136" s="33">
        <f t="shared" ref="X136:X138" si="241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42">Z136+AB136+AD136</f>
        <v>0</v>
      </c>
      <c r="AG136" s="34">
        <f t="shared" si="180"/>
        <v>0</v>
      </c>
      <c r="AH136" s="33">
        <f t="shared" ref="AH136:AH138" si="243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44">AJ136+AL136+AN136</f>
        <v>0</v>
      </c>
      <c r="AQ136" s="34">
        <f t="shared" si="183"/>
        <v>0</v>
      </c>
      <c r="AR136" s="33">
        <f t="shared" ref="AR136:AR138" si="245">AK136+AM136+AO136</f>
        <v>0</v>
      </c>
      <c r="AS136" s="34">
        <f t="shared" si="114"/>
        <v>0</v>
      </c>
      <c r="AT136" s="33">
        <f t="shared" ref="AT136:AT138" si="246">L136+V136+AF136+AP136</f>
        <v>0</v>
      </c>
      <c r="AU136" s="34">
        <f t="shared" si="186"/>
        <v>0</v>
      </c>
      <c r="AV136" s="33">
        <f t="shared" ref="AV136:AV138" si="247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37"/>
        <v>0</v>
      </c>
      <c r="F137" s="74"/>
      <c r="G137" s="74"/>
      <c r="H137" s="75"/>
      <c r="I137" s="75"/>
      <c r="J137" s="75"/>
      <c r="K137" s="75"/>
      <c r="L137" s="33">
        <f t="shared" si="238"/>
        <v>0</v>
      </c>
      <c r="M137" s="34">
        <f t="shared" si="174"/>
        <v>0</v>
      </c>
      <c r="N137" s="33">
        <f t="shared" si="239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40"/>
        <v>0</v>
      </c>
      <c r="W137" s="34">
        <f t="shared" si="177"/>
        <v>0</v>
      </c>
      <c r="X137" s="33">
        <f t="shared" si="241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42"/>
        <v>0</v>
      </c>
      <c r="AG137" s="34">
        <f t="shared" si="180"/>
        <v>0</v>
      </c>
      <c r="AH137" s="33">
        <f t="shared" si="243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44"/>
        <v>0</v>
      </c>
      <c r="AQ137" s="34">
        <f t="shared" si="183"/>
        <v>0</v>
      </c>
      <c r="AR137" s="33">
        <f t="shared" si="245"/>
        <v>0</v>
      </c>
      <c r="AS137" s="34">
        <f t="shared" si="114"/>
        <v>0</v>
      </c>
      <c r="AT137" s="33">
        <f t="shared" si="246"/>
        <v>0</v>
      </c>
      <c r="AU137" s="34">
        <f t="shared" si="186"/>
        <v>0</v>
      </c>
      <c r="AV137" s="33">
        <f t="shared" si="247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37"/>
        <v>0</v>
      </c>
      <c r="F138" s="74"/>
      <c r="G138" s="74"/>
      <c r="H138" s="75"/>
      <c r="I138" s="75"/>
      <c r="J138" s="75"/>
      <c r="K138" s="75"/>
      <c r="L138" s="33">
        <f t="shared" si="238"/>
        <v>0</v>
      </c>
      <c r="M138" s="34">
        <f t="shared" si="174"/>
        <v>0</v>
      </c>
      <c r="N138" s="33">
        <f t="shared" si="239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40"/>
        <v>0</v>
      </c>
      <c r="W138" s="34">
        <f t="shared" si="177"/>
        <v>0</v>
      </c>
      <c r="X138" s="33">
        <f t="shared" si="241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42"/>
        <v>0</v>
      </c>
      <c r="AG138" s="34">
        <f t="shared" si="180"/>
        <v>0</v>
      </c>
      <c r="AH138" s="33">
        <f t="shared" si="243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44"/>
        <v>0</v>
      </c>
      <c r="AQ138" s="34">
        <f t="shared" si="183"/>
        <v>0</v>
      </c>
      <c r="AR138" s="33">
        <f t="shared" si="245"/>
        <v>0</v>
      </c>
      <c r="AS138" s="34">
        <f t="shared" si="114"/>
        <v>0</v>
      </c>
      <c r="AT138" s="33">
        <f t="shared" si="246"/>
        <v>0</v>
      </c>
      <c r="AU138" s="34">
        <f t="shared" si="186"/>
        <v>0</v>
      </c>
      <c r="AV138" s="33">
        <f t="shared" si="247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48">SUM(C139:D139)</f>
        <v>0</v>
      </c>
      <c r="F139" s="74"/>
      <c r="G139" s="74"/>
      <c r="H139" s="75"/>
      <c r="I139" s="75"/>
      <c r="J139" s="75"/>
      <c r="K139" s="75"/>
      <c r="L139" s="33">
        <f t="shared" ref="L139" si="249">F139+H139+J139</f>
        <v>0</v>
      </c>
      <c r="M139" s="34">
        <f t="shared" ref="M139:M140" si="250">(IFERROR(L139/$E139,0))</f>
        <v>0</v>
      </c>
      <c r="N139" s="33">
        <f t="shared" ref="N139" si="251">G139+I139+K139</f>
        <v>0</v>
      </c>
      <c r="O139" s="34">
        <f t="shared" ref="O139:O140" si="252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53">P139+R139+T139</f>
        <v>0</v>
      </c>
      <c r="W139" s="34">
        <f t="shared" ref="W139:W140" si="254">(IFERROR(V139/$E139,0))</f>
        <v>0</v>
      </c>
      <c r="X139" s="33">
        <f t="shared" ref="X139" si="255">Q139+S139+U139</f>
        <v>0</v>
      </c>
      <c r="Y139" s="34">
        <f t="shared" ref="Y139:Y140" si="256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57">Z139+AB139+AD139</f>
        <v>0</v>
      </c>
      <c r="AG139" s="34">
        <f t="shared" ref="AG139:AG140" si="258">(IFERROR(AF139/$E139,0))</f>
        <v>0</v>
      </c>
      <c r="AH139" s="33">
        <f t="shared" ref="AH139" si="259">AA139+AC139+AE139</f>
        <v>0</v>
      </c>
      <c r="AI139" s="34">
        <f t="shared" ref="AI139:AI140" si="260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61">AJ139+AL139+AN139</f>
        <v>0</v>
      </c>
      <c r="AQ139" s="34">
        <f t="shared" ref="AQ139:AQ140" si="262">(IFERROR(AP139/$E139,0))</f>
        <v>0</v>
      </c>
      <c r="AR139" s="33">
        <f t="shared" ref="AR139" si="263">AK139+AM139+AO139</f>
        <v>0</v>
      </c>
      <c r="AS139" s="34">
        <f t="shared" ref="AS139:AS140" si="264">(IFERROR(AR139/AP139,0))</f>
        <v>0</v>
      </c>
      <c r="AT139" s="33">
        <f t="shared" ref="AT139" si="265">L139+V139+AF139+AP139</f>
        <v>0</v>
      </c>
      <c r="AU139" s="34">
        <f t="shared" ref="AU139:AU140" si="266">(IFERROR(AT139/$E139,0))</f>
        <v>0</v>
      </c>
      <c r="AV139" s="33">
        <f t="shared" ref="AV139" si="267">N139+X139+AH139+AR139</f>
        <v>0</v>
      </c>
      <c r="AW139" s="34">
        <f t="shared" ref="AW139:AW140" si="268">(IFERROR(AV139/AT139,0))</f>
        <v>0</v>
      </c>
      <c r="AX139" s="57">
        <f t="shared" ref="AX139" si="269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270">SUM(E141:E142)</f>
        <v>0</v>
      </c>
      <c r="F140" s="40">
        <f t="shared" si="270"/>
        <v>0</v>
      </c>
      <c r="G140" s="40">
        <f t="shared" si="270"/>
        <v>0</v>
      </c>
      <c r="H140" s="40">
        <f t="shared" si="270"/>
        <v>0</v>
      </c>
      <c r="I140" s="40">
        <f t="shared" si="270"/>
        <v>0</v>
      </c>
      <c r="J140" s="40">
        <f t="shared" si="270"/>
        <v>0</v>
      </c>
      <c r="K140" s="40">
        <f t="shared" si="270"/>
        <v>0</v>
      </c>
      <c r="L140" s="40">
        <f>SUM(L141:L142)</f>
        <v>0</v>
      </c>
      <c r="M140" s="26">
        <f t="shared" si="250"/>
        <v>0</v>
      </c>
      <c r="N140" s="40">
        <f t="shared" ref="N140" si="271">SUM(N141)</f>
        <v>0</v>
      </c>
      <c r="O140" s="26">
        <f t="shared" si="252"/>
        <v>0</v>
      </c>
      <c r="P140" s="40">
        <f t="shared" ref="P140:V140" si="272">SUM(P141:P142)</f>
        <v>0</v>
      </c>
      <c r="Q140" s="40">
        <f t="shared" si="272"/>
        <v>0</v>
      </c>
      <c r="R140" s="40">
        <f t="shared" si="272"/>
        <v>0</v>
      </c>
      <c r="S140" s="40">
        <f t="shared" si="272"/>
        <v>0</v>
      </c>
      <c r="T140" s="40">
        <f t="shared" si="272"/>
        <v>0</v>
      </c>
      <c r="U140" s="40">
        <f t="shared" si="272"/>
        <v>0</v>
      </c>
      <c r="V140" s="40">
        <f t="shared" si="272"/>
        <v>0</v>
      </c>
      <c r="W140" s="26">
        <f t="shared" si="254"/>
        <v>0</v>
      </c>
      <c r="X140" s="40">
        <f t="shared" ref="X140" si="273">SUM(X141)</f>
        <v>0</v>
      </c>
      <c r="Y140" s="26">
        <f t="shared" si="256"/>
        <v>0</v>
      </c>
      <c r="Z140" s="40">
        <f t="shared" ref="Z140:AF140" si="274">SUM(Z141:Z142)</f>
        <v>0</v>
      </c>
      <c r="AA140" s="40">
        <f t="shared" si="274"/>
        <v>0</v>
      </c>
      <c r="AB140" s="40">
        <f t="shared" si="274"/>
        <v>0</v>
      </c>
      <c r="AC140" s="40">
        <f t="shared" si="274"/>
        <v>0</v>
      </c>
      <c r="AD140" s="40">
        <f t="shared" si="274"/>
        <v>0</v>
      </c>
      <c r="AE140" s="40">
        <f t="shared" si="274"/>
        <v>0</v>
      </c>
      <c r="AF140" s="40">
        <f t="shared" si="274"/>
        <v>0</v>
      </c>
      <c r="AG140" s="26">
        <f t="shared" si="258"/>
        <v>0</v>
      </c>
      <c r="AH140" s="40">
        <f t="shared" ref="AH140" si="275">SUM(AH141)</f>
        <v>0</v>
      </c>
      <c r="AI140" s="26">
        <f t="shared" si="260"/>
        <v>0</v>
      </c>
      <c r="AJ140" s="40">
        <f t="shared" ref="AJ140:AP140" si="276">SUM(AJ141:AJ142)</f>
        <v>0</v>
      </c>
      <c r="AK140" s="40">
        <f t="shared" si="276"/>
        <v>0</v>
      </c>
      <c r="AL140" s="40">
        <f t="shared" si="276"/>
        <v>0</v>
      </c>
      <c r="AM140" s="40">
        <f t="shared" si="276"/>
        <v>0</v>
      </c>
      <c r="AN140" s="40">
        <f t="shared" si="276"/>
        <v>0</v>
      </c>
      <c r="AO140" s="40">
        <f t="shared" si="276"/>
        <v>0</v>
      </c>
      <c r="AP140" s="40">
        <f t="shared" si="276"/>
        <v>0</v>
      </c>
      <c r="AQ140" s="26">
        <f t="shared" si="262"/>
        <v>0</v>
      </c>
      <c r="AR140" s="40">
        <f t="shared" ref="AR140" si="277">SUM(AR141)</f>
        <v>0</v>
      </c>
      <c r="AS140" s="26">
        <f t="shared" si="264"/>
        <v>0</v>
      </c>
      <c r="AT140" s="40">
        <f t="shared" ref="AT140" si="278">SUM(AT141:AT142)</f>
        <v>0</v>
      </c>
      <c r="AU140" s="26">
        <f t="shared" si="266"/>
        <v>0</v>
      </c>
      <c r="AV140" s="40">
        <f t="shared" ref="AV140" si="279">SUM(AV141)</f>
        <v>0</v>
      </c>
      <c r="AW140" s="26">
        <f t="shared" si="268"/>
        <v>0</v>
      </c>
      <c r="AX140" s="40">
        <f t="shared" ref="AX140" si="280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281">L141+V141+AF141+AP141</f>
        <v>0</v>
      </c>
      <c r="AU141" s="34">
        <f>(IFERROR(AT141/$E141,0))</f>
        <v>0</v>
      </c>
      <c r="AV141" s="33">
        <f t="shared" ref="AV141:AV142" si="282">N141+X141+AH141+AR141</f>
        <v>0</v>
      </c>
      <c r="AW141" s="34">
        <f>(IFERROR(AV141/AT141,0))</f>
        <v>0</v>
      </c>
      <c r="AX141" s="57">
        <f t="shared" ref="AX141:AX142" si="283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281"/>
        <v>0</v>
      </c>
      <c r="AU142" s="34">
        <f>(IFERROR(AT142/$E142,0))</f>
        <v>0</v>
      </c>
      <c r="AV142" s="33">
        <f t="shared" si="282"/>
        <v>0</v>
      </c>
      <c r="AW142" s="34">
        <f>(IFERROR(AV142/AT142,0))</f>
        <v>0</v>
      </c>
      <c r="AX142" s="57">
        <f t="shared" si="283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284">SUM(C144:C146)</f>
        <v>0</v>
      </c>
      <c r="D143" s="40">
        <f t="shared" si="284"/>
        <v>0</v>
      </c>
      <c r="E143" s="40">
        <f>SUM(E144:E146)</f>
        <v>0</v>
      </c>
      <c r="F143" s="67">
        <f t="shared" ref="F143:N143" si="285">SUM(F144:F146)</f>
        <v>0</v>
      </c>
      <c r="G143" s="67">
        <f t="shared" si="285"/>
        <v>0</v>
      </c>
      <c r="H143" s="67">
        <f t="shared" si="285"/>
        <v>0</v>
      </c>
      <c r="I143" s="67">
        <f t="shared" si="285"/>
        <v>0</v>
      </c>
      <c r="J143" s="67">
        <f t="shared" si="285"/>
        <v>0</v>
      </c>
      <c r="K143" s="67">
        <f t="shared" si="285"/>
        <v>0</v>
      </c>
      <c r="L143" s="40">
        <f t="shared" si="285"/>
        <v>0</v>
      </c>
      <c r="M143" s="26">
        <f>(IFERROR(L143/$E143,0))</f>
        <v>0</v>
      </c>
      <c r="N143" s="40">
        <f t="shared" si="285"/>
        <v>0</v>
      </c>
      <c r="O143" s="26">
        <f>(IFERROR(N143/L143,0))</f>
        <v>0</v>
      </c>
      <c r="P143" s="67">
        <f t="shared" ref="P143:V143" si="286">SUM(P144:P146)</f>
        <v>0</v>
      </c>
      <c r="Q143" s="67">
        <f>SUM(Q144:Q146)</f>
        <v>0</v>
      </c>
      <c r="R143" s="67">
        <f t="shared" si="286"/>
        <v>0</v>
      </c>
      <c r="S143" s="67">
        <f t="shared" si="286"/>
        <v>0</v>
      </c>
      <c r="T143" s="67">
        <f t="shared" si="286"/>
        <v>0</v>
      </c>
      <c r="U143" s="67">
        <f t="shared" si="286"/>
        <v>0</v>
      </c>
      <c r="V143" s="40">
        <f t="shared" si="286"/>
        <v>0</v>
      </c>
      <c r="W143" s="26">
        <f>(IFERROR(V143/$E143,0))</f>
        <v>0</v>
      </c>
      <c r="X143" s="40">
        <f t="shared" ref="X143" si="287">SUM(X144:X146)</f>
        <v>0</v>
      </c>
      <c r="Y143" s="26">
        <f>(IFERROR(X143/V143,0))</f>
        <v>0</v>
      </c>
      <c r="Z143" s="40">
        <f t="shared" ref="Z143:AF143" si="288">SUM(Z144:Z146)</f>
        <v>0</v>
      </c>
      <c r="AA143" s="40">
        <f t="shared" si="288"/>
        <v>0</v>
      </c>
      <c r="AB143" s="40">
        <f t="shared" si="288"/>
        <v>0</v>
      </c>
      <c r="AC143" s="40">
        <f t="shared" si="288"/>
        <v>0</v>
      </c>
      <c r="AD143" s="40">
        <f t="shared" si="288"/>
        <v>0</v>
      </c>
      <c r="AE143" s="40">
        <f t="shared" si="288"/>
        <v>0</v>
      </c>
      <c r="AF143" s="40">
        <f t="shared" si="288"/>
        <v>0</v>
      </c>
      <c r="AG143" s="26">
        <f>(IFERROR(AF143/$E143,0))</f>
        <v>0</v>
      </c>
      <c r="AH143" s="40">
        <f t="shared" ref="AH143" si="289">SUM(AH144:AH146)</f>
        <v>0</v>
      </c>
      <c r="AI143" s="26">
        <f>(IFERROR(AH143/AF143,0))</f>
        <v>0</v>
      </c>
      <c r="AJ143" s="40">
        <f t="shared" ref="AJ143:AP143" si="290">SUM(AJ144:AJ146)</f>
        <v>0</v>
      </c>
      <c r="AK143" s="40">
        <f t="shared" si="290"/>
        <v>0</v>
      </c>
      <c r="AL143" s="40">
        <f t="shared" si="290"/>
        <v>0</v>
      </c>
      <c r="AM143" s="40">
        <f t="shared" si="290"/>
        <v>0</v>
      </c>
      <c r="AN143" s="40">
        <f t="shared" si="290"/>
        <v>0</v>
      </c>
      <c r="AO143" s="40">
        <f t="shared" si="290"/>
        <v>0</v>
      </c>
      <c r="AP143" s="40">
        <f t="shared" si="290"/>
        <v>0</v>
      </c>
      <c r="AQ143" s="26">
        <f>(IFERROR(AP143/$E143,0))</f>
        <v>0</v>
      </c>
      <c r="AR143" s="40">
        <f t="shared" ref="AR143" si="291">SUM(AR144:AR146)</f>
        <v>0</v>
      </c>
      <c r="AS143" s="26">
        <f>(IFERROR(AR143/AP143,0))</f>
        <v>0</v>
      </c>
      <c r="AT143" s="40">
        <f t="shared" ref="AT143" si="292">SUM(AT144:AT146)</f>
        <v>0</v>
      </c>
      <c r="AU143" s="26">
        <f>(IFERROR(AT143/$E143,0))</f>
        <v>0</v>
      </c>
      <c r="AV143" s="40">
        <f t="shared" ref="AV143" si="293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294">SUM(C144:D144)</f>
        <v>0</v>
      </c>
      <c r="F144" s="74"/>
      <c r="G144" s="74"/>
      <c r="H144" s="75"/>
      <c r="I144" s="75"/>
      <c r="J144" s="75"/>
      <c r="K144" s="75"/>
      <c r="L144" s="33">
        <f t="shared" ref="L144:L146" si="295">F144+H144+J144</f>
        <v>0</v>
      </c>
      <c r="M144" s="34">
        <f t="shared" ref="M144:M146" si="296">(IFERROR(L144/$E144,0))</f>
        <v>0</v>
      </c>
      <c r="N144" s="33">
        <f t="shared" ref="N144:N146" si="297">G144+I144+K144</f>
        <v>0</v>
      </c>
      <c r="O144" s="34">
        <f t="shared" ref="O144:O146" si="298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299">P144+R144+T144</f>
        <v>0</v>
      </c>
      <c r="W144" s="34">
        <f t="shared" ref="W144:W146" si="300">(IFERROR(V144/$E144,0))</f>
        <v>0</v>
      </c>
      <c r="X144" s="33">
        <f t="shared" ref="X144:X146" si="301">Q144+S144+U144</f>
        <v>0</v>
      </c>
      <c r="Y144" s="34">
        <f t="shared" ref="Y144:Y146" si="302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03">Z144+AB144+AD144</f>
        <v>0</v>
      </c>
      <c r="AG144" s="34">
        <f t="shared" ref="AG144:AG146" si="304">(IFERROR(AF144/$E144,0))</f>
        <v>0</v>
      </c>
      <c r="AH144" s="33">
        <f t="shared" ref="AH144:AH146" si="305">AA144+AC144+AE144</f>
        <v>0</v>
      </c>
      <c r="AI144" s="34">
        <f t="shared" ref="AI144:AI146" si="306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07">AJ144+AL144+AN144</f>
        <v>0</v>
      </c>
      <c r="AQ144" s="34">
        <f t="shared" ref="AQ144:AQ146" si="308">(IFERROR(AP144/$E144,0))</f>
        <v>0</v>
      </c>
      <c r="AR144" s="33">
        <f t="shared" ref="AR144:AR146" si="309">AK144+AM144+AO144</f>
        <v>0</v>
      </c>
      <c r="AS144" s="34">
        <f t="shared" ref="AS144:AS146" si="310">(IFERROR(AR144/AP144,0))</f>
        <v>0</v>
      </c>
      <c r="AT144" s="33">
        <f t="shared" ref="AT144:AT146" si="311">L144+V144+AF144+AP144</f>
        <v>0</v>
      </c>
      <c r="AU144" s="34">
        <f t="shared" ref="AU144:AU146" si="312">(IFERROR(AT144/$E144,0))</f>
        <v>0</v>
      </c>
      <c r="AV144" s="33">
        <f t="shared" ref="AV144:AV146" si="313">N144+X144+AH144+AR144</f>
        <v>0</v>
      </c>
      <c r="AW144" s="34">
        <f t="shared" ref="AW144:AW146" si="314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294"/>
        <v>0</v>
      </c>
      <c r="F145" s="81"/>
      <c r="G145" s="81"/>
      <c r="H145" s="82"/>
      <c r="I145" s="82"/>
      <c r="J145" s="82"/>
      <c r="K145" s="82"/>
      <c r="L145" s="33">
        <f t="shared" si="295"/>
        <v>0</v>
      </c>
      <c r="M145" s="34">
        <f t="shared" si="296"/>
        <v>0</v>
      </c>
      <c r="N145" s="33">
        <f t="shared" si="297"/>
        <v>0</v>
      </c>
      <c r="O145" s="34">
        <f t="shared" si="298"/>
        <v>0</v>
      </c>
      <c r="P145" s="56"/>
      <c r="Q145" s="56"/>
      <c r="R145" s="36"/>
      <c r="S145" s="36"/>
      <c r="T145" s="36"/>
      <c r="U145" s="36"/>
      <c r="V145" s="33">
        <f t="shared" si="299"/>
        <v>0</v>
      </c>
      <c r="W145" s="34">
        <f t="shared" si="300"/>
        <v>0</v>
      </c>
      <c r="X145" s="33">
        <f t="shared" si="301"/>
        <v>0</v>
      </c>
      <c r="Y145" s="34">
        <f t="shared" si="302"/>
        <v>0</v>
      </c>
      <c r="Z145" s="36"/>
      <c r="AA145" s="36"/>
      <c r="AB145" s="36"/>
      <c r="AC145" s="36"/>
      <c r="AD145" s="36"/>
      <c r="AE145" s="36"/>
      <c r="AF145" s="33">
        <f t="shared" si="303"/>
        <v>0</v>
      </c>
      <c r="AG145" s="34">
        <f t="shared" si="304"/>
        <v>0</v>
      </c>
      <c r="AH145" s="33">
        <f t="shared" si="305"/>
        <v>0</v>
      </c>
      <c r="AI145" s="34">
        <f t="shared" si="306"/>
        <v>0</v>
      </c>
      <c r="AJ145" s="36"/>
      <c r="AK145" s="36"/>
      <c r="AL145" s="36"/>
      <c r="AM145" s="36"/>
      <c r="AN145" s="36"/>
      <c r="AO145" s="36"/>
      <c r="AP145" s="33">
        <f t="shared" si="307"/>
        <v>0</v>
      </c>
      <c r="AQ145" s="34">
        <f t="shared" si="308"/>
        <v>0</v>
      </c>
      <c r="AR145" s="33">
        <f t="shared" si="309"/>
        <v>0</v>
      </c>
      <c r="AS145" s="34">
        <f t="shared" si="310"/>
        <v>0</v>
      </c>
      <c r="AT145" s="33">
        <f t="shared" si="311"/>
        <v>0</v>
      </c>
      <c r="AU145" s="34">
        <f t="shared" si="312"/>
        <v>0</v>
      </c>
      <c r="AV145" s="33">
        <f t="shared" si="313"/>
        <v>0</v>
      </c>
      <c r="AW145" s="34">
        <f t="shared" si="314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294"/>
        <v>0</v>
      </c>
      <c r="F146" s="84"/>
      <c r="G146" s="84"/>
      <c r="H146" s="85"/>
      <c r="I146" s="85"/>
      <c r="J146" s="85"/>
      <c r="K146" s="85"/>
      <c r="L146" s="33">
        <f t="shared" si="295"/>
        <v>0</v>
      </c>
      <c r="M146" s="46">
        <f t="shared" si="296"/>
        <v>0</v>
      </c>
      <c r="N146" s="45">
        <f t="shared" si="297"/>
        <v>0</v>
      </c>
      <c r="O146" s="46">
        <f t="shared" si="298"/>
        <v>0</v>
      </c>
      <c r="P146" s="86"/>
      <c r="Q146" s="86"/>
      <c r="R146" s="80"/>
      <c r="S146" s="80"/>
      <c r="T146" s="80"/>
      <c r="U146" s="80"/>
      <c r="V146" s="33">
        <f t="shared" si="299"/>
        <v>0</v>
      </c>
      <c r="W146" s="46">
        <f t="shared" si="300"/>
        <v>0</v>
      </c>
      <c r="X146" s="45">
        <f t="shared" si="301"/>
        <v>0</v>
      </c>
      <c r="Y146" s="46">
        <f t="shared" si="302"/>
        <v>0</v>
      </c>
      <c r="Z146" s="80"/>
      <c r="AA146" s="80"/>
      <c r="AB146" s="80"/>
      <c r="AC146" s="80"/>
      <c r="AD146" s="80"/>
      <c r="AE146" s="80"/>
      <c r="AF146" s="33">
        <f t="shared" si="303"/>
        <v>0</v>
      </c>
      <c r="AG146" s="46">
        <f t="shared" si="304"/>
        <v>0</v>
      </c>
      <c r="AH146" s="45">
        <f t="shared" si="305"/>
        <v>0</v>
      </c>
      <c r="AI146" s="46">
        <f t="shared" si="306"/>
        <v>0</v>
      </c>
      <c r="AJ146" s="80"/>
      <c r="AK146" s="80"/>
      <c r="AL146" s="80"/>
      <c r="AM146" s="80"/>
      <c r="AN146" s="80"/>
      <c r="AO146" s="80"/>
      <c r="AP146" s="33">
        <f t="shared" si="307"/>
        <v>0</v>
      </c>
      <c r="AQ146" s="46">
        <f t="shared" si="308"/>
        <v>0</v>
      </c>
      <c r="AR146" s="45">
        <f t="shared" si="309"/>
        <v>0</v>
      </c>
      <c r="AS146" s="46">
        <f t="shared" si="310"/>
        <v>0</v>
      </c>
      <c r="AT146" s="33">
        <f t="shared" si="311"/>
        <v>0</v>
      </c>
      <c r="AU146" s="46">
        <f t="shared" si="312"/>
        <v>0</v>
      </c>
      <c r="AV146" s="33">
        <f t="shared" si="313"/>
        <v>0</v>
      </c>
      <c r="AW146" s="46">
        <f t="shared" si="314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15">C24+C47+C83+C113+C129+C131+C135+C140+C143</f>
        <v>0</v>
      </c>
      <c r="D147" s="50">
        <f t="shared" si="315"/>
        <v>0</v>
      </c>
      <c r="E147" s="50">
        <f>E24+E47+E83+E113+E129+E131+E135+E140+E143</f>
        <v>0</v>
      </c>
      <c r="F147" s="50">
        <f t="shared" ref="F147:L147" si="316">F24+F47+F83+F113+F129+F131+F135+F140+F143</f>
        <v>0</v>
      </c>
      <c r="G147" s="50">
        <f t="shared" si="316"/>
        <v>0</v>
      </c>
      <c r="H147" s="50">
        <f t="shared" si="316"/>
        <v>0</v>
      </c>
      <c r="I147" s="50">
        <f t="shared" si="316"/>
        <v>0</v>
      </c>
      <c r="J147" s="50">
        <f t="shared" si="316"/>
        <v>0</v>
      </c>
      <c r="K147" s="50">
        <f t="shared" si="316"/>
        <v>0</v>
      </c>
      <c r="L147" s="50">
        <f t="shared" si="316"/>
        <v>0</v>
      </c>
      <c r="M147" s="49">
        <f>(IFERROR(L147/$E147,0))</f>
        <v>0</v>
      </c>
      <c r="N147" s="50">
        <f>G147+I147+K147</f>
        <v>0</v>
      </c>
      <c r="O147" s="49">
        <f>(IFERROR(N147/L147,0))</f>
        <v>0</v>
      </c>
      <c r="P147" s="50">
        <f t="shared" ref="P147:V147" si="317">P24+P47+P83+P113+P129+P131+P135+P140+P143</f>
        <v>0</v>
      </c>
      <c r="Q147" s="50">
        <f t="shared" si="317"/>
        <v>0</v>
      </c>
      <c r="R147" s="50">
        <f t="shared" si="317"/>
        <v>0</v>
      </c>
      <c r="S147" s="50">
        <f t="shared" si="317"/>
        <v>0</v>
      </c>
      <c r="T147" s="50">
        <f t="shared" si="317"/>
        <v>0</v>
      </c>
      <c r="U147" s="50">
        <f t="shared" si="317"/>
        <v>0</v>
      </c>
      <c r="V147" s="50">
        <f t="shared" si="317"/>
        <v>0</v>
      </c>
      <c r="W147" s="49">
        <f>(IFERROR(V147/$E147,0))</f>
        <v>0</v>
      </c>
      <c r="X147" s="50">
        <f>Q147+S147+U147</f>
        <v>0</v>
      </c>
      <c r="Y147" s="49">
        <f>(IFERROR(X147/V147,0))</f>
        <v>0</v>
      </c>
      <c r="Z147" s="50">
        <f t="shared" ref="Z147:AF147" si="318">Z24+Z47+Z83+Z113+Z129+Z131+Z135+Z140+Z143</f>
        <v>0</v>
      </c>
      <c r="AA147" s="50">
        <f t="shared" si="318"/>
        <v>0</v>
      </c>
      <c r="AB147" s="50">
        <f t="shared" si="318"/>
        <v>0</v>
      </c>
      <c r="AC147" s="50">
        <f t="shared" si="318"/>
        <v>0</v>
      </c>
      <c r="AD147" s="50">
        <f t="shared" si="318"/>
        <v>0</v>
      </c>
      <c r="AE147" s="50">
        <f t="shared" si="318"/>
        <v>0</v>
      </c>
      <c r="AF147" s="50">
        <f t="shared" si="318"/>
        <v>0</v>
      </c>
      <c r="AG147" s="49">
        <f>(IFERROR(AF147/$E147,0))</f>
        <v>0</v>
      </c>
      <c r="AH147" s="50">
        <f>AA147+AC147+AE147</f>
        <v>0</v>
      </c>
      <c r="AI147" s="49">
        <f>(IFERROR(AH147/AF147,0))</f>
        <v>0</v>
      </c>
      <c r="AJ147" s="50">
        <f t="shared" ref="AJ147:AP147" si="319">AJ24+AJ47+AJ83+AJ113+AJ129+AJ131+AJ135+AJ140+AJ143</f>
        <v>0</v>
      </c>
      <c r="AK147" s="50">
        <f t="shared" si="319"/>
        <v>0</v>
      </c>
      <c r="AL147" s="50">
        <f t="shared" si="319"/>
        <v>0</v>
      </c>
      <c r="AM147" s="50">
        <f t="shared" si="319"/>
        <v>0</v>
      </c>
      <c r="AN147" s="50">
        <f t="shared" si="319"/>
        <v>0</v>
      </c>
      <c r="AO147" s="50">
        <f t="shared" si="319"/>
        <v>0</v>
      </c>
      <c r="AP147" s="50">
        <f t="shared" si="319"/>
        <v>0</v>
      </c>
      <c r="AQ147" s="49">
        <f>(IFERROR(AP147/$E147,0))</f>
        <v>0</v>
      </c>
      <c r="AR147" s="50">
        <f>AK147+AM147+AO147</f>
        <v>0</v>
      </c>
      <c r="AS147" s="49">
        <f>(IFERROR(AR147/AP147,0))</f>
        <v>0</v>
      </c>
      <c r="AT147" s="50">
        <f t="shared" ref="AT147" si="320">AT24+AT47+AT83+AT113+AT129+AT131+AT135+AT140+AT143</f>
        <v>0</v>
      </c>
      <c r="AU147" s="49">
        <f>(IFERROR(AT147/$E147,0))</f>
        <v>0</v>
      </c>
      <c r="AV147" s="50">
        <f>AO147+AQ147+AS147</f>
        <v>0</v>
      </c>
      <c r="AW147" s="49">
        <f>(IFERROR(AV147/AT147,0))</f>
        <v>0</v>
      </c>
      <c r="AX147" s="50">
        <f t="shared" ref="AX147" si="321">AX24+AX47+AX83+AX113+AX129+AX131+AX135+AX140+AX143</f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AX148"/>
  <sheetViews>
    <sheetView tabSelected="1" zoomScaleNormal="100" workbookViewId="0">
      <selection activeCell="A18" sqref="A18:AX18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5" width="11.7109375" style="2" customWidth="1"/>
    <col min="6" max="6" width="8.7109375" style="1" customWidth="1"/>
    <col min="7" max="7" width="6.7109375" style="1" hidden="1" customWidth="1"/>
    <col min="8" max="8" width="8.7109375" style="1" customWidth="1"/>
    <col min="9" max="9" width="6.7109375" style="1" hidden="1" customWidth="1"/>
    <col min="10" max="10" width="8.7109375" style="1" customWidth="1"/>
    <col min="11" max="11" width="6.7109375" style="1" hidden="1" customWidth="1"/>
    <col min="12" max="12" width="9" style="1" customWidth="1"/>
    <col min="13" max="13" width="6.7109375" style="1" customWidth="1"/>
    <col min="14" max="15" width="6.7109375" style="1" hidden="1" customWidth="1"/>
    <col min="16" max="16" width="8.7109375" style="1" customWidth="1"/>
    <col min="17" max="17" width="6.7109375" style="1" hidden="1" customWidth="1"/>
    <col min="18" max="18" width="8.7109375" style="1" customWidth="1"/>
    <col min="19" max="19" width="6.7109375" style="1" hidden="1" customWidth="1"/>
    <col min="20" max="20" width="8.7109375" style="1" customWidth="1"/>
    <col min="21" max="21" width="6.7109375" style="1" hidden="1" customWidth="1"/>
    <col min="22" max="22" width="8.7109375" style="1" customWidth="1"/>
    <col min="23" max="23" width="6.7109375" style="1" customWidth="1"/>
    <col min="24" max="25" width="6.7109375" style="1" hidden="1" customWidth="1"/>
    <col min="26" max="26" width="8.7109375" style="1" customWidth="1"/>
    <col min="27" max="27" width="6.7109375" style="1" hidden="1" customWidth="1"/>
    <col min="28" max="28" width="8.7109375" style="1" customWidth="1"/>
    <col min="29" max="29" width="6.7109375" style="1" hidden="1" customWidth="1"/>
    <col min="30" max="30" width="8.7109375" style="1" customWidth="1"/>
    <col min="31" max="31" width="6.7109375" style="1" hidden="1" customWidth="1"/>
    <col min="32" max="32" width="8.7109375" style="1" customWidth="1"/>
    <col min="33" max="33" width="6.7109375" style="1" customWidth="1"/>
    <col min="34" max="35" width="6.7109375" style="1" hidden="1" customWidth="1"/>
    <col min="36" max="36" width="8.7109375" style="1" customWidth="1"/>
    <col min="37" max="37" width="6.7109375" style="1" hidden="1" customWidth="1"/>
    <col min="38" max="38" width="8.7109375" style="1" customWidth="1"/>
    <col min="39" max="39" width="6.7109375" style="1" hidden="1" customWidth="1"/>
    <col min="40" max="40" width="8.7109375" style="1" customWidth="1"/>
    <col min="41" max="41" width="6.7109375" style="1" hidden="1" customWidth="1"/>
    <col min="42" max="42" width="8.7109375" style="1" customWidth="1"/>
    <col min="43" max="43" width="6.7109375" style="1" customWidth="1"/>
    <col min="44" max="45" width="6.7109375" style="1" hidden="1" customWidth="1"/>
    <col min="46" max="46" width="10.7109375" style="1" customWidth="1"/>
    <col min="47" max="47" width="6.7109375" style="1" customWidth="1"/>
    <col min="48" max="49" width="6.7109375" style="1" hidden="1" customWidth="1"/>
    <col min="50" max="50" width="6.7109375" style="1" customWidth="1"/>
    <col min="51" max="16384" width="11.42578125" style="1"/>
  </cols>
  <sheetData>
    <row r="2" spans="1:5" x14ac:dyDescent="0.2">
      <c r="B2" s="3"/>
      <c r="C2" s="3"/>
      <c r="D2" s="3"/>
      <c r="E2" s="3"/>
    </row>
    <row r="3" spans="1:5" x14ac:dyDescent="0.2">
      <c r="B3" s="3"/>
      <c r="C3" s="3"/>
      <c r="D3" s="3"/>
      <c r="E3" s="3"/>
    </row>
    <row r="4" spans="1:5" x14ac:dyDescent="0.2">
      <c r="B4" s="4"/>
      <c r="C4" s="4"/>
      <c r="D4" s="4"/>
      <c r="E4" s="4"/>
    </row>
    <row r="5" spans="1:5" s="7" customFormat="1" ht="8.25" x14ac:dyDescent="0.15">
      <c r="A5" s="5" t="s">
        <v>0</v>
      </c>
      <c r="B5" s="6" t="s">
        <v>1</v>
      </c>
      <c r="C5" s="6"/>
      <c r="D5" s="6"/>
      <c r="E5" s="6"/>
    </row>
    <row r="6" spans="1:5" s="7" customFormat="1" ht="8.25" x14ac:dyDescent="0.15">
      <c r="A6" s="5" t="s">
        <v>2</v>
      </c>
      <c r="B6" s="6" t="s">
        <v>3</v>
      </c>
      <c r="C6" s="6"/>
      <c r="D6" s="6"/>
      <c r="E6" s="6"/>
    </row>
    <row r="7" spans="1:5" s="7" customFormat="1" ht="8.25" x14ac:dyDescent="0.15">
      <c r="A7" s="5"/>
      <c r="B7" s="6" t="s">
        <v>4</v>
      </c>
      <c r="C7" s="6"/>
      <c r="D7" s="6"/>
      <c r="E7" s="6"/>
    </row>
    <row r="8" spans="1:5" s="7" customFormat="1" ht="8.25" x14ac:dyDescent="0.15">
      <c r="A8" s="5" t="s">
        <v>5</v>
      </c>
      <c r="B8" s="6" t="s">
        <v>6</v>
      </c>
      <c r="C8" s="6"/>
      <c r="D8" s="6"/>
      <c r="E8" s="6"/>
    </row>
    <row r="9" spans="1:5" s="7" customFormat="1" ht="8.25" x14ac:dyDescent="0.15">
      <c r="A9" s="5" t="s">
        <v>7</v>
      </c>
      <c r="B9" s="8" t="s">
        <v>158</v>
      </c>
      <c r="C9" s="8"/>
      <c r="D9" s="8"/>
      <c r="E9" s="8"/>
    </row>
    <row r="10" spans="1:5" s="7" customFormat="1" ht="8.25" x14ac:dyDescent="0.15">
      <c r="A10" s="5" t="s">
        <v>7</v>
      </c>
      <c r="B10" s="8" t="s">
        <v>170</v>
      </c>
      <c r="C10" s="8"/>
      <c r="D10" s="8"/>
      <c r="E10" s="8"/>
    </row>
    <row r="11" spans="1:5" s="7" customFormat="1" ht="8.25" x14ac:dyDescent="0.15">
      <c r="A11" s="5" t="s">
        <v>7</v>
      </c>
      <c r="B11" s="8" t="s">
        <v>171</v>
      </c>
      <c r="C11" s="8"/>
      <c r="D11" s="8"/>
      <c r="E11" s="8"/>
    </row>
    <row r="12" spans="1:5" s="7" customFormat="1" ht="8.25" x14ac:dyDescent="0.15">
      <c r="A12" s="5" t="s">
        <v>8</v>
      </c>
      <c r="B12" s="8" t="s">
        <v>159</v>
      </c>
      <c r="C12" s="8"/>
      <c r="D12" s="8"/>
      <c r="E12" s="8"/>
    </row>
    <row r="13" spans="1:5" s="7" customFormat="1" ht="8.25" x14ac:dyDescent="0.15">
      <c r="A13" s="5" t="s">
        <v>7</v>
      </c>
      <c r="B13" s="8" t="s">
        <v>160</v>
      </c>
      <c r="C13" s="8"/>
      <c r="D13" s="8"/>
      <c r="E13" s="8"/>
    </row>
    <row r="14" spans="1:5" s="7" customFormat="1" ht="8.25" x14ac:dyDescent="0.15">
      <c r="A14" s="5" t="s">
        <v>7</v>
      </c>
      <c r="B14" s="8" t="s">
        <v>161</v>
      </c>
      <c r="C14" s="8"/>
      <c r="D14" s="8"/>
      <c r="E14" s="8"/>
    </row>
    <row r="15" spans="1:5" s="7" customFormat="1" ht="8.25" x14ac:dyDescent="0.15">
      <c r="A15" s="5" t="s">
        <v>7</v>
      </c>
      <c r="B15" s="8" t="s">
        <v>162</v>
      </c>
      <c r="C15" s="8"/>
      <c r="D15" s="8"/>
      <c r="E15" s="8"/>
    </row>
    <row r="16" spans="1:5" s="7" customFormat="1" ht="8.25" x14ac:dyDescent="0.15">
      <c r="A16" s="5" t="s">
        <v>9</v>
      </c>
      <c r="B16" s="5">
        <v>2020</v>
      </c>
      <c r="C16" s="5"/>
      <c r="D16" s="5"/>
      <c r="E16" s="5"/>
    </row>
    <row r="17" spans="1:50" x14ac:dyDescent="0.2">
      <c r="A17" s="9"/>
      <c r="B17" s="10"/>
      <c r="C17" s="10"/>
      <c r="D17" s="10"/>
      <c r="E17" s="10"/>
    </row>
    <row r="18" spans="1:50" ht="18.75" x14ac:dyDescent="0.3">
      <c r="A18" s="206" t="s">
        <v>217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58"/>
      <c r="AW19" s="58"/>
      <c r="AX19" s="58"/>
    </row>
    <row r="20" spans="1:50" ht="17.25" x14ac:dyDescent="0.3">
      <c r="A20" s="170" t="s">
        <v>206</v>
      </c>
      <c r="B20" s="171"/>
      <c r="C20" s="172"/>
      <c r="D20" s="172"/>
      <c r="E20" s="17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x14ac:dyDescent="0.25">
      <c r="A24" s="92">
        <v>10000</v>
      </c>
      <c r="B24" s="9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x14ac:dyDescent="0.25">
      <c r="A25" s="94">
        <v>11220</v>
      </c>
      <c r="B25" s="95" t="s">
        <v>28</v>
      </c>
      <c r="C25" s="96">
        <f>'gastos 0001'!C25+'gastos 0099'!C25+'gastos 7201'!C25+'invers 7300'!C25+'gastos 9722'!C25+'gastos 9801'!C25+'gastos 9901'!C25</f>
        <v>0</v>
      </c>
      <c r="D25" s="96">
        <f>'gastos 0001'!D25+'gastos 0099'!D25+'gastos 7201'!D25+'invers 7300'!D25+'gastos 9722'!D25+'gastos 9801'!D25+'gastos 9901'!D25</f>
        <v>0</v>
      </c>
      <c r="E25" s="96">
        <f>SUM(C25:D25)</f>
        <v>0</v>
      </c>
      <c r="F25" s="97">
        <f>'gastos 0001'!F25+'gastos 0099'!F25+'gastos 7201'!F25+'invers 7300'!F25+'gastos 9722'!F25+'gastos 9801'!F25+'gastos 9901'!F25</f>
        <v>0</v>
      </c>
      <c r="G25" s="36">
        <f>'gastos 0001'!G25+'gastos 0099'!G25+'gastos 7201'!G25+'invers 7300'!G25+'gastos 9722'!G25+'gastos 9801'!G25+'gastos 9901'!G25</f>
        <v>0</v>
      </c>
      <c r="H25" s="36">
        <f>'gastos 0001'!H25+'gastos 0099'!H25+'gastos 7201'!H25+'invers 7300'!H25+'gastos 9722'!H25+'gastos 9801'!H25+'gastos 9901'!H25</f>
        <v>0</v>
      </c>
      <c r="I25" s="36">
        <f>'gastos 0001'!I25+'gastos 0099'!I25+'gastos 7201'!I25+'invers 7300'!I25+'gastos 9722'!I25+'gastos 9801'!I25+'gastos 9901'!I25</f>
        <v>0</v>
      </c>
      <c r="J25" s="36">
        <f>'gastos 0001'!J25+'gastos 0099'!J25+'gastos 7201'!J25+'invers 7300'!J25+'gastos 9722'!J25+'gastos 9801'!J25+'gastos 9901'!J25</f>
        <v>0</v>
      </c>
      <c r="K25" s="36">
        <f>'gastos 0001'!K25+'gastos 0099'!K25+'gastos 7201'!K25+'invers 7300'!K25+'gastos 9722'!K25+'gastos 9801'!K25+'gastos 9901'!K25</f>
        <v>0</v>
      </c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56">
        <f>'gastos 0001'!P25+'gastos 0099'!P25+'gastos 7201'!P25+'invers 7300'!P25+'gastos 9722'!P25+'gastos 9801'!P25+'gastos 9901'!P25</f>
        <v>0</v>
      </c>
      <c r="Q25" s="56">
        <f>'gastos 0001'!Q25+'gastos 0099'!Q25+'gastos 7201'!Q25+'invers 7300'!Q25+'gastos 9722'!Q25+'gastos 9801'!Q25+'gastos 9901'!Q25</f>
        <v>0</v>
      </c>
      <c r="R25" s="56">
        <f>'gastos 0001'!R25+'gastos 0099'!R25+'gastos 7201'!R25+'invers 7300'!R25+'gastos 9722'!R25+'gastos 9801'!R25+'gastos 9901'!R25</f>
        <v>0</v>
      </c>
      <c r="S25" s="56">
        <f>'gastos 0001'!S25+'gastos 0099'!S25+'gastos 7201'!S25+'invers 7300'!S25+'gastos 9722'!S25+'gastos 9801'!S25+'gastos 9901'!S25</f>
        <v>0</v>
      </c>
      <c r="T25" s="56">
        <f>'gastos 0001'!T25+'gastos 0099'!T25+'gastos 7201'!T25+'invers 7300'!T25+'gastos 9722'!T25+'gastos 9801'!T25+'gastos 9901'!T25</f>
        <v>0</v>
      </c>
      <c r="U25" s="56">
        <f>'gastos 0001'!U25+'gastos 0099'!U25+'gastos 7201'!U25+'invers 7300'!U25+'gastos 9722'!U25+'gastos 9801'!U25+'gastos 9901'!U25</f>
        <v>0</v>
      </c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56">
        <f>'gastos 0001'!Z25+'gastos 0099'!Z25+'gastos 7201'!Z25+'invers 7300'!Z25+'gastos 9722'!Z25+'gastos 9801'!Z25+'gastos 9901'!Z25</f>
        <v>0</v>
      </c>
      <c r="AA25" s="56">
        <f>'gastos 0001'!AA25+'gastos 0099'!AA25+'gastos 7201'!AA25+'invers 7300'!AA25+'gastos 9722'!AA25+'gastos 9801'!AA25+'gastos 9901'!AA25</f>
        <v>0</v>
      </c>
      <c r="AB25" s="56">
        <f>'gastos 0001'!AB25+'gastos 0099'!AB25+'gastos 7201'!AB25+'invers 7300'!AB25+'gastos 9722'!AB25+'gastos 9801'!AB25+'gastos 9901'!AB25</f>
        <v>0</v>
      </c>
      <c r="AC25" s="56">
        <f>'gastos 0001'!AC25+'gastos 0099'!AC25+'gastos 7201'!AC25+'invers 7300'!AC25+'gastos 9722'!AC25+'gastos 9801'!AC25+'gastos 9901'!AC25</f>
        <v>0</v>
      </c>
      <c r="AD25" s="56">
        <f>'gastos 0001'!AD25+'gastos 0099'!AD25+'gastos 7201'!AD25+'invers 7300'!AD25+'gastos 9722'!AD25+'gastos 9801'!AD25+'gastos 9901'!AD25</f>
        <v>0</v>
      </c>
      <c r="AE25" s="56">
        <f>'gastos 0001'!AE25+'gastos 0099'!AE25+'gastos 7201'!AE25+'invers 7300'!AE25+'gastos 9722'!AE25+'gastos 9801'!AE25+'gastos 9901'!AE25</f>
        <v>0</v>
      </c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56">
        <f>'gastos 0001'!AJ25+'gastos 0099'!AJ25+'gastos 7201'!AJ25+'invers 7300'!AJ25+'gastos 9722'!AJ25+'gastos 9801'!AJ25+'gastos 9901'!AJ25</f>
        <v>0</v>
      </c>
      <c r="AK25" s="56">
        <f>'gastos 0001'!AK25+'gastos 0099'!AK25+'gastos 7201'!AK25+'invers 7300'!AK25+'gastos 9722'!AK25+'gastos 9801'!AK25+'gastos 9901'!AK25</f>
        <v>0</v>
      </c>
      <c r="AL25" s="56">
        <f>'gastos 0001'!AL25+'gastos 0099'!AL25+'gastos 7201'!AL25+'invers 7300'!AL25+'gastos 9722'!AL25+'gastos 9801'!AL25+'gastos 9901'!AL25</f>
        <v>0</v>
      </c>
      <c r="AM25" s="56">
        <f>'gastos 0001'!AM25+'gastos 0099'!AM25+'gastos 7201'!AM25+'invers 7300'!AM25+'gastos 9722'!AM25+'gastos 9801'!AM25+'gastos 9901'!AM25</f>
        <v>0</v>
      </c>
      <c r="AN25" s="56">
        <f>'gastos 0001'!AN25+'gastos 0099'!AN25+'gastos 7201'!AN25+'invers 7300'!AN25+'gastos 9722'!AN25+'gastos 9801'!AN25+'gastos 9901'!AN25</f>
        <v>0</v>
      </c>
      <c r="AO25" s="56">
        <f>'gastos 0001'!AO25+'gastos 0099'!AO25+'gastos 7201'!AO25+'invers 7300'!AO25+'gastos 9722'!AO25+'gastos 9801'!AO25+'gastos 9901'!AO25</f>
        <v>0</v>
      </c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82" si="11">(IFERROR(AV25/AT25,0))</f>
        <v>0</v>
      </c>
      <c r="AX25" s="57">
        <f>E25-AT25</f>
        <v>0</v>
      </c>
    </row>
    <row r="26" spans="1:50" s="11" customFormat="1" ht="15" x14ac:dyDescent="0.25">
      <c r="A26" s="94">
        <v>11310</v>
      </c>
      <c r="B26" s="95" t="s">
        <v>29</v>
      </c>
      <c r="C26" s="96">
        <f>'gastos 0001'!C26+'gastos 0099'!C26+'gastos 7201'!C26+'invers 7300'!C26+'gastos 9722'!C26+'gastos 9801'!C26+'gastos 9901'!C26</f>
        <v>0</v>
      </c>
      <c r="D26" s="96">
        <f>'gastos 0001'!D26+'gastos 0099'!D26+'gastos 7201'!D26+'invers 7300'!D26+'gastos 9722'!D26+'gastos 9801'!D26+'gastos 9901'!D26</f>
        <v>0</v>
      </c>
      <c r="E26" s="96">
        <f t="shared" ref="E26:E46" si="12">SUM(C26:D26)</f>
        <v>0</v>
      </c>
      <c r="F26" s="97">
        <f>'gastos 0001'!F26+'gastos 0099'!F26+'gastos 7201'!F26+'invers 7300'!F26+'gastos 9722'!F26+'gastos 9801'!F26+'gastos 9901'!F26</f>
        <v>0</v>
      </c>
      <c r="G26" s="36">
        <f>'gastos 0001'!G26+'gastos 0099'!G26+'gastos 7201'!G26+'invers 7300'!G26+'gastos 9722'!G26+'gastos 9801'!G26+'gastos 9901'!G26</f>
        <v>0</v>
      </c>
      <c r="H26" s="36">
        <f>'gastos 0001'!H26+'gastos 0099'!H26+'gastos 7201'!H26+'invers 7300'!H26+'gastos 9722'!H26+'gastos 9801'!H26+'gastos 9901'!H26</f>
        <v>0</v>
      </c>
      <c r="I26" s="36">
        <f>'gastos 0001'!I26+'gastos 0099'!I26+'gastos 7201'!I26+'invers 7300'!I26+'gastos 9722'!I26+'gastos 9801'!I26+'gastos 9901'!I26</f>
        <v>0</v>
      </c>
      <c r="J26" s="36">
        <f>'gastos 0001'!J26+'gastos 0099'!J26+'gastos 7201'!J26+'invers 7300'!J26+'gastos 9722'!J26+'gastos 9801'!J26+'gastos 9901'!J26</f>
        <v>0</v>
      </c>
      <c r="K26" s="36">
        <f>'gastos 0001'!K26+'gastos 0099'!K26+'gastos 7201'!K26+'invers 7300'!K26+'gastos 9722'!K26+'gastos 9801'!K26+'gastos 9901'!K26</f>
        <v>0</v>
      </c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56">
        <f>'gastos 0001'!P26+'gastos 0099'!P26+'gastos 7201'!P26+'invers 7300'!P26+'gastos 9722'!P26+'gastos 9801'!P26+'gastos 9901'!P26</f>
        <v>0</v>
      </c>
      <c r="Q26" s="56">
        <f>'gastos 0001'!Q26+'gastos 0099'!Q26+'gastos 7201'!Q26+'invers 7300'!Q26+'gastos 9722'!Q26+'gastos 9801'!Q26+'gastos 9901'!Q26</f>
        <v>0</v>
      </c>
      <c r="R26" s="56">
        <f>'gastos 0001'!R26+'gastos 0099'!R26+'gastos 7201'!R26+'invers 7300'!R26+'gastos 9722'!R26+'gastos 9801'!R26+'gastos 9901'!R26</f>
        <v>0</v>
      </c>
      <c r="S26" s="56">
        <f>'gastos 0001'!S26+'gastos 0099'!S26+'gastos 7201'!S26+'invers 7300'!S26+'gastos 9722'!S26+'gastos 9801'!S26+'gastos 9901'!S26</f>
        <v>0</v>
      </c>
      <c r="T26" s="56">
        <f>'gastos 0001'!T26+'gastos 0099'!T26+'gastos 7201'!T26+'invers 7300'!T26+'gastos 9722'!T26+'gastos 9801'!T26+'gastos 9901'!T26</f>
        <v>0</v>
      </c>
      <c r="U26" s="56">
        <f>'gastos 0001'!U26+'gastos 0099'!U26+'gastos 7201'!U26+'invers 7300'!U26+'gastos 9722'!U26+'gastos 9801'!U26+'gastos 9901'!U26</f>
        <v>0</v>
      </c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56">
        <f>'gastos 0001'!Z26+'gastos 0099'!Z26+'gastos 7201'!Z26+'invers 7300'!Z26+'gastos 9722'!Z26+'gastos 9801'!Z26+'gastos 9901'!Z26</f>
        <v>0</v>
      </c>
      <c r="AA26" s="56">
        <f>'gastos 0001'!AA26+'gastos 0099'!AA26+'gastos 7201'!AA26+'invers 7300'!AA26+'gastos 9722'!AA26+'gastos 9801'!AA26+'gastos 9901'!AA26</f>
        <v>0</v>
      </c>
      <c r="AB26" s="56">
        <f>'gastos 0001'!AB26+'gastos 0099'!AB26+'gastos 7201'!AB26+'invers 7300'!AB26+'gastos 9722'!AB26+'gastos 9801'!AB26+'gastos 9901'!AB26</f>
        <v>0</v>
      </c>
      <c r="AC26" s="56">
        <f>'gastos 0001'!AC26+'gastos 0099'!AC26+'gastos 7201'!AC26+'invers 7300'!AC26+'gastos 9722'!AC26+'gastos 9801'!AC26+'gastos 9901'!AC26</f>
        <v>0</v>
      </c>
      <c r="AD26" s="56">
        <f>'gastos 0001'!AD26+'gastos 0099'!AD26+'gastos 7201'!AD26+'invers 7300'!AD26+'gastos 9722'!AD26+'gastos 9801'!AD26+'gastos 9901'!AD26</f>
        <v>0</v>
      </c>
      <c r="AE26" s="56">
        <f>'gastos 0001'!AE26+'gastos 0099'!AE26+'gastos 7201'!AE26+'invers 7300'!AE26+'gastos 9722'!AE26+'gastos 9801'!AE26+'gastos 9901'!AE26</f>
        <v>0</v>
      </c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56">
        <f>'gastos 0001'!AJ26+'gastos 0099'!AJ26+'gastos 7201'!AJ26+'invers 7300'!AJ26+'gastos 9722'!AJ26+'gastos 9801'!AJ26+'gastos 9901'!AJ26</f>
        <v>0</v>
      </c>
      <c r="AK26" s="56">
        <f>'gastos 0001'!AK26+'gastos 0099'!AK26+'gastos 7201'!AK26+'invers 7300'!AK26+'gastos 9722'!AK26+'gastos 9801'!AK26+'gastos 9901'!AK26</f>
        <v>0</v>
      </c>
      <c r="AL26" s="56">
        <f>'gastos 0001'!AL26+'gastos 0099'!AL26+'gastos 7201'!AL26+'invers 7300'!AL26+'gastos 9722'!AL26+'gastos 9801'!AL26+'gastos 9901'!AL26</f>
        <v>0</v>
      </c>
      <c r="AM26" s="56">
        <f>'gastos 0001'!AM26+'gastos 0099'!AM26+'gastos 7201'!AM26+'invers 7300'!AM26+'gastos 9722'!AM26+'gastos 9801'!AM26+'gastos 9901'!AM26</f>
        <v>0</v>
      </c>
      <c r="AN26" s="56">
        <f>'gastos 0001'!AN26+'gastos 0099'!AN26+'gastos 7201'!AN26+'invers 7300'!AN26+'gastos 9722'!AN26+'gastos 9801'!AN26+'gastos 9901'!AN26</f>
        <v>0</v>
      </c>
      <c r="AO26" s="56">
        <f>'gastos 0001'!AO26+'gastos 0099'!AO26+'gastos 7201'!AO26+'invers 7300'!AO26+'gastos 9722'!AO26+'gastos 9801'!AO26+'gastos 9901'!AO26</f>
        <v>0</v>
      </c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x14ac:dyDescent="0.25">
      <c r="A27" s="94">
        <v>11321</v>
      </c>
      <c r="B27" s="95" t="s">
        <v>30</v>
      </c>
      <c r="C27" s="96">
        <f>'gastos 0001'!C27+'gastos 0099'!C27+'gastos 7201'!C27+'invers 7300'!C27+'gastos 9722'!C27+'gastos 9801'!C27+'gastos 9901'!C27</f>
        <v>0</v>
      </c>
      <c r="D27" s="96">
        <f>'gastos 0001'!D27+'gastos 0099'!D27+'gastos 7201'!D27+'invers 7300'!D27+'gastos 9722'!D27+'gastos 9801'!D27+'gastos 9901'!D27</f>
        <v>0</v>
      </c>
      <c r="E27" s="96">
        <f t="shared" si="12"/>
        <v>0</v>
      </c>
      <c r="F27" s="97">
        <f>'gastos 0001'!F27+'gastos 0099'!F27+'gastos 7201'!F27+'invers 7300'!F27+'gastos 9722'!F27+'gastos 9801'!F27+'gastos 9901'!F27</f>
        <v>0</v>
      </c>
      <c r="G27" s="36">
        <f>'gastos 0001'!G27+'gastos 0099'!G27+'gastos 7201'!G27+'invers 7300'!G27+'gastos 9722'!G27+'gastos 9801'!G27+'gastos 9901'!G27</f>
        <v>0</v>
      </c>
      <c r="H27" s="36">
        <f>'gastos 0001'!H27+'gastos 0099'!H27+'gastos 7201'!H27+'invers 7300'!H27+'gastos 9722'!H27+'gastos 9801'!H27+'gastos 9901'!H27</f>
        <v>0</v>
      </c>
      <c r="I27" s="36">
        <f>'gastos 0001'!I27+'gastos 0099'!I27+'gastos 7201'!I27+'invers 7300'!I27+'gastos 9722'!I27+'gastos 9801'!I27+'gastos 9901'!I27</f>
        <v>0</v>
      </c>
      <c r="J27" s="36">
        <f>'gastos 0001'!J27+'gastos 0099'!J27+'gastos 7201'!J27+'invers 7300'!J27+'gastos 9722'!J27+'gastos 9801'!J27+'gastos 9901'!J27</f>
        <v>0</v>
      </c>
      <c r="K27" s="36">
        <f>'gastos 0001'!K27+'gastos 0099'!K27+'gastos 7201'!K27+'invers 7300'!K27+'gastos 9722'!K27+'gastos 9801'!K27+'gastos 9901'!K27</f>
        <v>0</v>
      </c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>
        <f>'gastos 0001'!P27+'gastos 0099'!P27+'gastos 7201'!P27+'invers 7300'!P27+'gastos 9722'!P27+'gastos 9801'!P27+'gastos 9901'!P27</f>
        <v>0</v>
      </c>
      <c r="Q27" s="56">
        <f>'gastos 0001'!Q27+'gastos 0099'!Q27+'gastos 7201'!Q27+'invers 7300'!Q27+'gastos 9722'!Q27+'gastos 9801'!Q27+'gastos 9901'!Q27</f>
        <v>0</v>
      </c>
      <c r="R27" s="56">
        <f>'gastos 0001'!R27+'gastos 0099'!R27+'gastos 7201'!R27+'invers 7300'!R27+'gastos 9722'!R27+'gastos 9801'!R27+'gastos 9901'!R27</f>
        <v>0</v>
      </c>
      <c r="S27" s="56">
        <f>'gastos 0001'!S27+'gastos 0099'!S27+'gastos 7201'!S27+'invers 7300'!S27+'gastos 9722'!S27+'gastos 9801'!S27+'gastos 9901'!S27</f>
        <v>0</v>
      </c>
      <c r="T27" s="56">
        <f>'gastos 0001'!T27+'gastos 0099'!T27+'gastos 7201'!T27+'invers 7300'!T27+'gastos 9722'!T27+'gastos 9801'!T27+'gastos 9901'!T27</f>
        <v>0</v>
      </c>
      <c r="U27" s="56">
        <f>'gastos 0001'!U27+'gastos 0099'!U27+'gastos 7201'!U27+'invers 7300'!U27+'gastos 9722'!U27+'gastos 9801'!U27+'gastos 9901'!U27</f>
        <v>0</v>
      </c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56">
        <f>'gastos 0001'!Z27+'gastos 0099'!Z27+'gastos 7201'!Z27+'invers 7300'!Z27+'gastos 9722'!Z27+'gastos 9801'!Z27+'gastos 9901'!Z27</f>
        <v>0</v>
      </c>
      <c r="AA27" s="56">
        <f>'gastos 0001'!AA27+'gastos 0099'!AA27+'gastos 7201'!AA27+'invers 7300'!AA27+'gastos 9722'!AA27+'gastos 9801'!AA27+'gastos 9901'!AA27</f>
        <v>0</v>
      </c>
      <c r="AB27" s="56">
        <f>'gastos 0001'!AB27+'gastos 0099'!AB27+'gastos 7201'!AB27+'invers 7300'!AB27+'gastos 9722'!AB27+'gastos 9801'!AB27+'gastos 9901'!AB27</f>
        <v>0</v>
      </c>
      <c r="AC27" s="56">
        <f>'gastos 0001'!AC27+'gastos 0099'!AC27+'gastos 7201'!AC27+'invers 7300'!AC27+'gastos 9722'!AC27+'gastos 9801'!AC27+'gastos 9901'!AC27</f>
        <v>0</v>
      </c>
      <c r="AD27" s="56">
        <f>'gastos 0001'!AD27+'gastos 0099'!AD27+'gastos 7201'!AD27+'invers 7300'!AD27+'gastos 9722'!AD27+'gastos 9801'!AD27+'gastos 9901'!AD27</f>
        <v>0</v>
      </c>
      <c r="AE27" s="56">
        <f>'gastos 0001'!AE27+'gastos 0099'!AE27+'gastos 7201'!AE27+'invers 7300'!AE27+'gastos 9722'!AE27+'gastos 9801'!AE27+'gastos 9901'!AE27</f>
        <v>0</v>
      </c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56">
        <f>'gastos 0001'!AJ27+'gastos 0099'!AJ27+'gastos 7201'!AJ27+'invers 7300'!AJ27+'gastos 9722'!AJ27+'gastos 9801'!AJ27+'gastos 9901'!AJ27</f>
        <v>0</v>
      </c>
      <c r="AK27" s="56">
        <f>'gastos 0001'!AK27+'gastos 0099'!AK27+'gastos 7201'!AK27+'invers 7300'!AK27+'gastos 9722'!AK27+'gastos 9801'!AK27+'gastos 9901'!AK27</f>
        <v>0</v>
      </c>
      <c r="AL27" s="56">
        <f>'gastos 0001'!AL27+'gastos 0099'!AL27+'gastos 7201'!AL27+'invers 7300'!AL27+'gastos 9722'!AL27+'gastos 9801'!AL27+'gastos 9901'!AL27</f>
        <v>0</v>
      </c>
      <c r="AM27" s="56">
        <f>'gastos 0001'!AM27+'gastos 0099'!AM27+'gastos 7201'!AM27+'invers 7300'!AM27+'gastos 9722'!AM27+'gastos 9801'!AM27+'gastos 9901'!AM27</f>
        <v>0</v>
      </c>
      <c r="AN27" s="56">
        <f>'gastos 0001'!AN27+'gastos 0099'!AN27+'gastos 7201'!AN27+'invers 7300'!AN27+'gastos 9722'!AN27+'gastos 9801'!AN27+'gastos 9901'!AN27</f>
        <v>0</v>
      </c>
      <c r="AO27" s="56">
        <f>'gastos 0001'!AO27+'gastos 0099'!AO27+'gastos 7201'!AO27+'invers 7300'!AO27+'gastos 9722'!AO27+'gastos 9801'!AO27+'gastos 9901'!AO27</f>
        <v>0</v>
      </c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x14ac:dyDescent="0.25">
      <c r="A28" s="94">
        <v>11322</v>
      </c>
      <c r="B28" s="95" t="s">
        <v>31</v>
      </c>
      <c r="C28" s="96">
        <f>'gastos 0001'!C28+'gastos 0099'!C28+'gastos 7201'!C28+'invers 7300'!C28+'gastos 9722'!C28+'gastos 9801'!C28+'gastos 9901'!C28</f>
        <v>0</v>
      </c>
      <c r="D28" s="96">
        <f>'gastos 0001'!D28+'gastos 0099'!D28+'gastos 7201'!D28+'invers 7300'!D28+'gastos 9722'!D28+'gastos 9801'!D28+'gastos 9901'!D28</f>
        <v>0</v>
      </c>
      <c r="E28" s="96">
        <f t="shared" si="12"/>
        <v>0</v>
      </c>
      <c r="F28" s="97">
        <f>'gastos 0001'!F28+'gastos 0099'!F28+'gastos 7201'!F28+'invers 7300'!F28+'gastos 9722'!F28+'gastos 9801'!F28+'gastos 9901'!F28</f>
        <v>0</v>
      </c>
      <c r="G28" s="36">
        <f>'gastos 0001'!G28+'gastos 0099'!G28+'gastos 7201'!G28+'invers 7300'!G28+'gastos 9722'!G28+'gastos 9801'!G28+'gastos 9901'!G28</f>
        <v>0</v>
      </c>
      <c r="H28" s="36">
        <f>'gastos 0001'!H28+'gastos 0099'!H28+'gastos 7201'!H28+'invers 7300'!H28+'gastos 9722'!H28+'gastos 9801'!H28+'gastos 9901'!H28</f>
        <v>0</v>
      </c>
      <c r="I28" s="36">
        <f>'gastos 0001'!I28+'gastos 0099'!I28+'gastos 7201'!I28+'invers 7300'!I28+'gastos 9722'!I28+'gastos 9801'!I28+'gastos 9901'!I28</f>
        <v>0</v>
      </c>
      <c r="J28" s="36">
        <f>'gastos 0001'!J28+'gastos 0099'!J28+'gastos 7201'!J28+'invers 7300'!J28+'gastos 9722'!J28+'gastos 9801'!J28+'gastos 9901'!J28</f>
        <v>0</v>
      </c>
      <c r="K28" s="36">
        <f>'gastos 0001'!K28+'gastos 0099'!K28+'gastos 7201'!K28+'invers 7300'!K28+'gastos 9722'!K28+'gastos 9801'!K28+'gastos 9901'!K28</f>
        <v>0</v>
      </c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>
        <f>'gastos 0001'!P28+'gastos 0099'!P28+'gastos 7201'!P28+'invers 7300'!P28+'gastos 9722'!P28+'gastos 9801'!P28+'gastos 9901'!P28</f>
        <v>0</v>
      </c>
      <c r="Q28" s="56">
        <f>'gastos 0001'!Q28+'gastos 0099'!Q28+'gastos 7201'!Q28+'invers 7300'!Q28+'gastos 9722'!Q28+'gastos 9801'!Q28+'gastos 9901'!Q28</f>
        <v>0</v>
      </c>
      <c r="R28" s="56">
        <f>'gastos 0001'!R28+'gastos 0099'!R28+'gastos 7201'!R28+'invers 7300'!R28+'gastos 9722'!R28+'gastos 9801'!R28+'gastos 9901'!R28</f>
        <v>0</v>
      </c>
      <c r="S28" s="56">
        <f>'gastos 0001'!S28+'gastos 0099'!S28+'gastos 7201'!S28+'invers 7300'!S28+'gastos 9722'!S28+'gastos 9801'!S28+'gastos 9901'!S28</f>
        <v>0</v>
      </c>
      <c r="T28" s="56">
        <f>'gastos 0001'!T28+'gastos 0099'!T28+'gastos 7201'!T28+'invers 7300'!T28+'gastos 9722'!T28+'gastos 9801'!T28+'gastos 9901'!T28</f>
        <v>0</v>
      </c>
      <c r="U28" s="56">
        <f>'gastos 0001'!U28+'gastos 0099'!U28+'gastos 7201'!U28+'invers 7300'!U28+'gastos 9722'!U28+'gastos 9801'!U28+'gastos 9901'!U28</f>
        <v>0</v>
      </c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56">
        <f>'gastos 0001'!Z28+'gastos 0099'!Z28+'gastos 7201'!Z28+'invers 7300'!Z28+'gastos 9722'!Z28+'gastos 9801'!Z28+'gastos 9901'!Z28</f>
        <v>0</v>
      </c>
      <c r="AA28" s="56">
        <f>'gastos 0001'!AA28+'gastos 0099'!AA28+'gastos 7201'!AA28+'invers 7300'!AA28+'gastos 9722'!AA28+'gastos 9801'!AA28+'gastos 9901'!AA28</f>
        <v>0</v>
      </c>
      <c r="AB28" s="56">
        <f>'gastos 0001'!AB28+'gastos 0099'!AB28+'gastos 7201'!AB28+'invers 7300'!AB28+'gastos 9722'!AB28+'gastos 9801'!AB28+'gastos 9901'!AB28</f>
        <v>0</v>
      </c>
      <c r="AC28" s="56">
        <f>'gastos 0001'!AC28+'gastos 0099'!AC28+'gastos 7201'!AC28+'invers 7300'!AC28+'gastos 9722'!AC28+'gastos 9801'!AC28+'gastos 9901'!AC28</f>
        <v>0</v>
      </c>
      <c r="AD28" s="56">
        <f>'gastos 0001'!AD28+'gastos 0099'!AD28+'gastos 7201'!AD28+'invers 7300'!AD28+'gastos 9722'!AD28+'gastos 9801'!AD28+'gastos 9901'!AD28</f>
        <v>0</v>
      </c>
      <c r="AE28" s="56">
        <f>'gastos 0001'!AE28+'gastos 0099'!AE28+'gastos 7201'!AE28+'invers 7300'!AE28+'gastos 9722'!AE28+'gastos 9801'!AE28+'gastos 9901'!AE28</f>
        <v>0</v>
      </c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56">
        <f>'gastos 0001'!AJ28+'gastos 0099'!AJ28+'gastos 7201'!AJ28+'invers 7300'!AJ28+'gastos 9722'!AJ28+'gastos 9801'!AJ28+'gastos 9901'!AJ28</f>
        <v>0</v>
      </c>
      <c r="AK28" s="56">
        <f>'gastos 0001'!AK28+'gastos 0099'!AK28+'gastos 7201'!AK28+'invers 7300'!AK28+'gastos 9722'!AK28+'gastos 9801'!AK28+'gastos 9901'!AK28</f>
        <v>0</v>
      </c>
      <c r="AL28" s="56">
        <f>'gastos 0001'!AL28+'gastos 0099'!AL28+'gastos 7201'!AL28+'invers 7300'!AL28+'gastos 9722'!AL28+'gastos 9801'!AL28+'gastos 9901'!AL28</f>
        <v>0</v>
      </c>
      <c r="AM28" s="56">
        <f>'gastos 0001'!AM28+'gastos 0099'!AM28+'gastos 7201'!AM28+'invers 7300'!AM28+'gastos 9722'!AM28+'gastos 9801'!AM28+'gastos 9901'!AM28</f>
        <v>0</v>
      </c>
      <c r="AN28" s="56">
        <f>'gastos 0001'!AN28+'gastos 0099'!AN28+'gastos 7201'!AN28+'invers 7300'!AN28+'gastos 9722'!AN28+'gastos 9801'!AN28+'gastos 9901'!AN28</f>
        <v>0</v>
      </c>
      <c r="AO28" s="56">
        <f>'gastos 0001'!AO28+'gastos 0099'!AO28+'gastos 7201'!AO28+'invers 7300'!AO28+'gastos 9722'!AO28+'gastos 9801'!AO28+'gastos 9901'!AO28</f>
        <v>0</v>
      </c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x14ac:dyDescent="0.25">
      <c r="A29" s="163">
        <v>11324</v>
      </c>
      <c r="B29" s="164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x14ac:dyDescent="0.25">
      <c r="A30" s="98"/>
      <c r="B30" s="116" t="s">
        <v>195</v>
      </c>
      <c r="C30" s="96">
        <f>'gastos 0001'!C30+'gastos 0099'!C30+'gastos 7201'!C30+'invers 7300'!C30+'gastos 9722'!C30+'gastos 9801'!C30+'gastos 9901'!C30</f>
        <v>0</v>
      </c>
      <c r="D30" s="96">
        <f>'gastos 0001'!D30+'gastos 0099'!D30+'gastos 7201'!D30+'invers 7300'!D30+'gastos 9722'!D30+'gastos 9801'!D30+'gastos 9901'!D30</f>
        <v>0</v>
      </c>
      <c r="E30" s="96">
        <f t="shared" ref="E30:E32" si="43">SUM(C30:D30)</f>
        <v>0</v>
      </c>
      <c r="F30" s="97">
        <f>'gastos 0001'!F30+'gastos 0099'!F30+'gastos 7201'!F30+'invers 7300'!F30+'gastos 9722'!F30+'gastos 9801'!F30+'gastos 9901'!F30</f>
        <v>0</v>
      </c>
      <c r="G30" s="36">
        <f>'gastos 0001'!G30+'gastos 0099'!G30+'gastos 7201'!G30+'invers 7300'!G30+'gastos 9722'!G30+'gastos 9801'!G30+'gastos 9901'!G30</f>
        <v>0</v>
      </c>
      <c r="H30" s="36">
        <f>'gastos 0001'!H30+'gastos 0099'!H30+'gastos 7201'!H30+'invers 7300'!H30+'gastos 9722'!H30+'gastos 9801'!H30+'gastos 9901'!H30</f>
        <v>0</v>
      </c>
      <c r="I30" s="36">
        <f>'gastos 0001'!I30+'gastos 0099'!I30+'gastos 7201'!I30+'invers 7300'!I30+'gastos 9722'!I30+'gastos 9801'!I30+'gastos 9901'!I30</f>
        <v>0</v>
      </c>
      <c r="J30" s="36">
        <f>'gastos 0001'!J30+'gastos 0099'!J30+'gastos 7201'!J30+'invers 7300'!J30+'gastos 9722'!J30+'gastos 9801'!J30+'gastos 9901'!J30</f>
        <v>0</v>
      </c>
      <c r="K30" s="36">
        <f>'gastos 0001'!K30+'gastos 0099'!K30+'gastos 7201'!K30+'invers 7300'!K30+'gastos 9722'!K30+'gastos 9801'!K30+'gastos 9901'!K30</f>
        <v>0</v>
      </c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>
        <f>'gastos 0001'!P30+'gastos 0099'!P30+'gastos 7201'!P30+'invers 7300'!P30+'gastos 9722'!P30+'gastos 9801'!P30+'gastos 9901'!P30</f>
        <v>0</v>
      </c>
      <c r="Q30" s="56">
        <f>'gastos 0001'!Q30+'gastos 0099'!Q30+'gastos 7201'!Q30+'invers 7300'!Q30+'gastos 9722'!Q30+'gastos 9801'!Q30+'gastos 9901'!Q30</f>
        <v>0</v>
      </c>
      <c r="R30" s="56">
        <f>'gastos 0001'!R30+'gastos 0099'!R30+'gastos 7201'!R30+'invers 7300'!R30+'gastos 9722'!R30+'gastos 9801'!R30+'gastos 9901'!R30</f>
        <v>0</v>
      </c>
      <c r="S30" s="56">
        <f>'gastos 0001'!S30+'gastos 0099'!S30+'gastos 7201'!S30+'invers 7300'!S30+'gastos 9722'!S30+'gastos 9801'!S30+'gastos 9901'!S30</f>
        <v>0</v>
      </c>
      <c r="T30" s="56">
        <f>'gastos 0001'!T30+'gastos 0099'!T30+'gastos 7201'!T30+'invers 7300'!T30+'gastos 9722'!T30+'gastos 9801'!T30+'gastos 9901'!T30</f>
        <v>0</v>
      </c>
      <c r="U30" s="56">
        <f>'gastos 0001'!U30+'gastos 0099'!U30+'gastos 7201'!U30+'invers 7300'!U30+'gastos 9722'!U30+'gastos 9801'!U30+'gastos 9901'!U30</f>
        <v>0</v>
      </c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56">
        <f>'gastos 0001'!Z30+'gastos 0099'!Z30+'gastos 7201'!Z30+'invers 7300'!Z30+'gastos 9722'!Z30+'gastos 9801'!Z30+'gastos 9901'!Z30</f>
        <v>0</v>
      </c>
      <c r="AA30" s="56">
        <f>'gastos 0001'!AA30+'gastos 0099'!AA30+'gastos 7201'!AA30+'invers 7300'!AA30+'gastos 9722'!AA30+'gastos 9801'!AA30+'gastos 9901'!AA30</f>
        <v>0</v>
      </c>
      <c r="AB30" s="56">
        <f>'gastos 0001'!AB30+'gastos 0099'!AB30+'gastos 7201'!AB30+'invers 7300'!AB30+'gastos 9722'!AB30+'gastos 9801'!AB30+'gastos 9901'!AB30</f>
        <v>0</v>
      </c>
      <c r="AC30" s="56">
        <f>'gastos 0001'!AC30+'gastos 0099'!AC30+'gastos 7201'!AC30+'invers 7300'!AC30+'gastos 9722'!AC30+'gastos 9801'!AC30+'gastos 9901'!AC30</f>
        <v>0</v>
      </c>
      <c r="AD30" s="56">
        <f>'gastos 0001'!AD30+'gastos 0099'!AD30+'gastos 7201'!AD30+'invers 7300'!AD30+'gastos 9722'!AD30+'gastos 9801'!AD30+'gastos 9901'!AD30</f>
        <v>0</v>
      </c>
      <c r="AE30" s="56">
        <f>'gastos 0001'!AE30+'gastos 0099'!AE30+'gastos 7201'!AE30+'invers 7300'!AE30+'gastos 9722'!AE30+'gastos 9801'!AE30+'gastos 9901'!AE30</f>
        <v>0</v>
      </c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56">
        <f>'gastos 0001'!AJ30+'gastos 0099'!AJ30+'gastos 7201'!AJ30+'invers 7300'!AJ30+'gastos 9722'!AJ30+'gastos 9801'!AJ30+'gastos 9901'!AJ30</f>
        <v>0</v>
      </c>
      <c r="AK30" s="56">
        <f>'gastos 0001'!AK30+'gastos 0099'!AK30+'gastos 7201'!AK30+'invers 7300'!AK30+'gastos 9722'!AK30+'gastos 9801'!AK30+'gastos 9901'!AK30</f>
        <v>0</v>
      </c>
      <c r="AL30" s="56">
        <f>'gastos 0001'!AL30+'gastos 0099'!AL30+'gastos 7201'!AL30+'invers 7300'!AL30+'gastos 9722'!AL30+'gastos 9801'!AL30+'gastos 9901'!AL30</f>
        <v>0</v>
      </c>
      <c r="AM30" s="56">
        <f>'gastos 0001'!AM30+'gastos 0099'!AM30+'gastos 7201'!AM30+'invers 7300'!AM30+'gastos 9722'!AM30+'gastos 9801'!AM30+'gastos 9901'!AM30</f>
        <v>0</v>
      </c>
      <c r="AN30" s="56">
        <f>'gastos 0001'!AN30+'gastos 0099'!AN30+'gastos 7201'!AN30+'invers 7300'!AN30+'gastos 9722'!AN30+'gastos 9801'!AN30+'gastos 9901'!AN30</f>
        <v>0</v>
      </c>
      <c r="AO30" s="56">
        <f>'gastos 0001'!AO30+'gastos 0099'!AO30+'gastos 7201'!AO30+'invers 7300'!AO30+'gastos 9722'!AO30+'gastos 9801'!AO30+'gastos 9901'!AO30</f>
        <v>0</v>
      </c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x14ac:dyDescent="0.25">
      <c r="A31" s="98"/>
      <c r="B31" s="116" t="s">
        <v>196</v>
      </c>
      <c r="C31" s="96">
        <f>'gastos 0001'!C31+'gastos 0099'!C31+'gastos 7201'!C31+'invers 7300'!C31+'gastos 9722'!C31+'gastos 9801'!C31+'gastos 9901'!C31</f>
        <v>0</v>
      </c>
      <c r="D31" s="96">
        <f>'gastos 0001'!D31+'gastos 0099'!D31+'gastos 7201'!D31+'invers 7300'!D31+'gastos 9722'!D31+'gastos 9801'!D31+'gastos 9901'!D31</f>
        <v>0</v>
      </c>
      <c r="E31" s="96">
        <f t="shared" si="43"/>
        <v>0</v>
      </c>
      <c r="F31" s="97">
        <f>'gastos 0001'!F31+'gastos 0099'!F31+'gastos 7201'!F31+'invers 7300'!F31+'gastos 9722'!F31+'gastos 9801'!F31+'gastos 9901'!F31</f>
        <v>0</v>
      </c>
      <c r="G31" s="36">
        <f>'gastos 0001'!G31+'gastos 0099'!G31+'gastos 7201'!G31+'invers 7300'!G31+'gastos 9722'!G31+'gastos 9801'!G31+'gastos 9901'!G31</f>
        <v>0</v>
      </c>
      <c r="H31" s="36">
        <f>'gastos 0001'!H31+'gastos 0099'!H31+'gastos 7201'!H31+'invers 7300'!H31+'gastos 9722'!H31+'gastos 9801'!H31+'gastos 9901'!H31</f>
        <v>0</v>
      </c>
      <c r="I31" s="36">
        <f>'gastos 0001'!I31+'gastos 0099'!I31+'gastos 7201'!I31+'invers 7300'!I31+'gastos 9722'!I31+'gastos 9801'!I31+'gastos 9901'!I31</f>
        <v>0</v>
      </c>
      <c r="J31" s="36">
        <f>'gastos 0001'!J31+'gastos 0099'!J31+'gastos 7201'!J31+'invers 7300'!J31+'gastos 9722'!J31+'gastos 9801'!J31+'gastos 9901'!J31</f>
        <v>0</v>
      </c>
      <c r="K31" s="36">
        <f>'gastos 0001'!K31+'gastos 0099'!K31+'gastos 7201'!K31+'invers 7300'!K31+'gastos 9722'!K31+'gastos 9801'!K31+'gastos 9901'!K31</f>
        <v>0</v>
      </c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>
        <f>'gastos 0001'!P31+'gastos 0099'!P31+'gastos 7201'!P31+'invers 7300'!P31+'gastos 9722'!P31+'gastos 9801'!P31+'gastos 9901'!P31</f>
        <v>0</v>
      </c>
      <c r="Q31" s="56">
        <f>'gastos 0001'!Q31+'gastos 0099'!Q31+'gastos 7201'!Q31+'invers 7300'!Q31+'gastos 9722'!Q31+'gastos 9801'!Q31+'gastos 9901'!Q31</f>
        <v>0</v>
      </c>
      <c r="R31" s="56">
        <f>'gastos 0001'!R31+'gastos 0099'!R31+'gastos 7201'!R31+'invers 7300'!R31+'gastos 9722'!R31+'gastos 9801'!R31+'gastos 9901'!R31</f>
        <v>0</v>
      </c>
      <c r="S31" s="56">
        <f>'gastos 0001'!S31+'gastos 0099'!S31+'gastos 7201'!S31+'invers 7300'!S31+'gastos 9722'!S31+'gastos 9801'!S31+'gastos 9901'!S31</f>
        <v>0</v>
      </c>
      <c r="T31" s="56">
        <f>'gastos 0001'!T31+'gastos 0099'!T31+'gastos 7201'!T31+'invers 7300'!T31+'gastos 9722'!T31+'gastos 9801'!T31+'gastos 9901'!T31</f>
        <v>0</v>
      </c>
      <c r="U31" s="56">
        <f>'gastos 0001'!U31+'gastos 0099'!U31+'gastos 7201'!U31+'invers 7300'!U31+'gastos 9722'!U31+'gastos 9801'!U31+'gastos 9901'!U31</f>
        <v>0</v>
      </c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56">
        <f>'gastos 0001'!Z31+'gastos 0099'!Z31+'gastos 7201'!Z31+'invers 7300'!Z31+'gastos 9722'!Z31+'gastos 9801'!Z31+'gastos 9901'!Z31</f>
        <v>0</v>
      </c>
      <c r="AA31" s="56">
        <f>'gastos 0001'!AA31+'gastos 0099'!AA31+'gastos 7201'!AA31+'invers 7300'!AA31+'gastos 9722'!AA31+'gastos 9801'!AA31+'gastos 9901'!AA31</f>
        <v>0</v>
      </c>
      <c r="AB31" s="56">
        <f>'gastos 0001'!AB31+'gastos 0099'!AB31+'gastos 7201'!AB31+'invers 7300'!AB31+'gastos 9722'!AB31+'gastos 9801'!AB31+'gastos 9901'!AB31</f>
        <v>0</v>
      </c>
      <c r="AC31" s="56">
        <f>'gastos 0001'!AC31+'gastos 0099'!AC31+'gastos 7201'!AC31+'invers 7300'!AC31+'gastos 9722'!AC31+'gastos 9801'!AC31+'gastos 9901'!AC31</f>
        <v>0</v>
      </c>
      <c r="AD31" s="56">
        <f>'gastos 0001'!AD31+'gastos 0099'!AD31+'gastos 7201'!AD31+'invers 7300'!AD31+'gastos 9722'!AD31+'gastos 9801'!AD31+'gastos 9901'!AD31</f>
        <v>0</v>
      </c>
      <c r="AE31" s="56">
        <f>'gastos 0001'!AE31+'gastos 0099'!AE31+'gastos 7201'!AE31+'invers 7300'!AE31+'gastos 9722'!AE31+'gastos 9801'!AE31+'gastos 9901'!AE31</f>
        <v>0</v>
      </c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56">
        <f>'gastos 0001'!AJ31+'gastos 0099'!AJ31+'gastos 7201'!AJ31+'invers 7300'!AJ31+'gastos 9722'!AJ31+'gastos 9801'!AJ31+'gastos 9901'!AJ31</f>
        <v>0</v>
      </c>
      <c r="AK31" s="56">
        <f>'gastos 0001'!AK31+'gastos 0099'!AK31+'gastos 7201'!AK31+'invers 7300'!AK31+'gastos 9722'!AK31+'gastos 9801'!AK31+'gastos 9901'!AK31</f>
        <v>0</v>
      </c>
      <c r="AL31" s="56">
        <f>'gastos 0001'!AL31+'gastos 0099'!AL31+'gastos 7201'!AL31+'invers 7300'!AL31+'gastos 9722'!AL31+'gastos 9801'!AL31+'gastos 9901'!AL31</f>
        <v>0</v>
      </c>
      <c r="AM31" s="56">
        <f>'gastos 0001'!AM31+'gastos 0099'!AM31+'gastos 7201'!AM31+'invers 7300'!AM31+'gastos 9722'!AM31+'gastos 9801'!AM31+'gastos 9901'!AM31</f>
        <v>0</v>
      </c>
      <c r="AN31" s="56">
        <f>'gastos 0001'!AN31+'gastos 0099'!AN31+'gastos 7201'!AN31+'invers 7300'!AN31+'gastos 9722'!AN31+'gastos 9801'!AN31+'gastos 9901'!AN31</f>
        <v>0</v>
      </c>
      <c r="AO31" s="56">
        <f>'gastos 0001'!AO31+'gastos 0099'!AO31+'gastos 7201'!AO31+'invers 7300'!AO31+'gastos 9722'!AO31+'gastos 9801'!AO31+'gastos 9901'!AO31</f>
        <v>0</v>
      </c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x14ac:dyDescent="0.25">
      <c r="A32" s="98"/>
      <c r="B32" s="116" t="s">
        <v>197</v>
      </c>
      <c r="C32" s="96">
        <f>'gastos 0001'!C32+'gastos 0099'!C32+'gastos 7201'!C32+'invers 7300'!C32+'gastos 9722'!C32+'gastos 9801'!C32+'gastos 9901'!C32</f>
        <v>0</v>
      </c>
      <c r="D32" s="96">
        <f>'gastos 0001'!D32+'gastos 0099'!D32+'gastos 7201'!D32+'invers 7300'!D32+'gastos 9722'!D32+'gastos 9801'!D32+'gastos 9901'!D32</f>
        <v>0</v>
      </c>
      <c r="E32" s="96">
        <f t="shared" si="43"/>
        <v>0</v>
      </c>
      <c r="F32" s="97">
        <f>'gastos 0001'!F32+'gastos 0099'!F32+'gastos 7201'!F32+'invers 7300'!F32+'gastos 9722'!F32+'gastos 9801'!F32+'gastos 9901'!F32</f>
        <v>0</v>
      </c>
      <c r="G32" s="36">
        <f>'gastos 0001'!G32+'gastos 0099'!G32+'gastos 7201'!G32+'invers 7300'!G32+'gastos 9722'!G32+'gastos 9801'!G32+'gastos 9901'!G32</f>
        <v>0</v>
      </c>
      <c r="H32" s="36">
        <f>'gastos 0001'!H32+'gastos 0099'!H32+'gastos 7201'!H32+'invers 7300'!H32+'gastos 9722'!H32+'gastos 9801'!H32+'gastos 9901'!H32</f>
        <v>0</v>
      </c>
      <c r="I32" s="36">
        <f>'gastos 0001'!I32+'gastos 0099'!I32+'gastos 7201'!I32+'invers 7300'!I32+'gastos 9722'!I32+'gastos 9801'!I32+'gastos 9901'!I32</f>
        <v>0</v>
      </c>
      <c r="J32" s="36">
        <f>'gastos 0001'!J32+'gastos 0099'!J32+'gastos 7201'!J32+'invers 7300'!J32+'gastos 9722'!J32+'gastos 9801'!J32+'gastos 9901'!J32</f>
        <v>0</v>
      </c>
      <c r="K32" s="36">
        <f>'gastos 0001'!K32+'gastos 0099'!K32+'gastos 7201'!K32+'invers 7300'!K32+'gastos 9722'!K32+'gastos 9801'!K32+'gastos 9901'!K32</f>
        <v>0</v>
      </c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>
        <f>'gastos 0001'!P32+'gastos 0099'!P32+'gastos 7201'!P32+'invers 7300'!P32+'gastos 9722'!P32+'gastos 9801'!P32+'gastos 9901'!P32</f>
        <v>0</v>
      </c>
      <c r="Q32" s="56">
        <f>'gastos 0001'!Q32+'gastos 0099'!Q32+'gastos 7201'!Q32+'invers 7300'!Q32+'gastos 9722'!Q32+'gastos 9801'!Q32+'gastos 9901'!Q32</f>
        <v>0</v>
      </c>
      <c r="R32" s="56">
        <f>'gastos 0001'!R32+'gastos 0099'!R32+'gastos 7201'!R32+'invers 7300'!R32+'gastos 9722'!R32+'gastos 9801'!R32+'gastos 9901'!R32</f>
        <v>0</v>
      </c>
      <c r="S32" s="56">
        <f>'gastos 0001'!S32+'gastos 0099'!S32+'gastos 7201'!S32+'invers 7300'!S32+'gastos 9722'!S32+'gastos 9801'!S32+'gastos 9901'!S32</f>
        <v>0</v>
      </c>
      <c r="T32" s="56">
        <f>'gastos 0001'!T32+'gastos 0099'!T32+'gastos 7201'!T32+'invers 7300'!T32+'gastos 9722'!T32+'gastos 9801'!T32+'gastos 9901'!T32</f>
        <v>0</v>
      </c>
      <c r="U32" s="56">
        <f>'gastos 0001'!U32+'gastos 0099'!U32+'gastos 7201'!U32+'invers 7300'!U32+'gastos 9722'!U32+'gastos 9801'!U32+'gastos 9901'!U32</f>
        <v>0</v>
      </c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56">
        <f>'gastos 0001'!Z32+'gastos 0099'!Z32+'gastos 7201'!Z32+'invers 7300'!Z32+'gastos 9722'!Z32+'gastos 9801'!Z32+'gastos 9901'!Z32</f>
        <v>0</v>
      </c>
      <c r="AA32" s="56">
        <f>'gastos 0001'!AA32+'gastos 0099'!AA32+'gastos 7201'!AA32+'invers 7300'!AA32+'gastos 9722'!AA32+'gastos 9801'!AA32+'gastos 9901'!AA32</f>
        <v>0</v>
      </c>
      <c r="AB32" s="56">
        <f>'gastos 0001'!AB32+'gastos 0099'!AB32+'gastos 7201'!AB32+'invers 7300'!AB32+'gastos 9722'!AB32+'gastos 9801'!AB32+'gastos 9901'!AB32</f>
        <v>0</v>
      </c>
      <c r="AC32" s="56">
        <f>'gastos 0001'!AC32+'gastos 0099'!AC32+'gastos 7201'!AC32+'invers 7300'!AC32+'gastos 9722'!AC32+'gastos 9801'!AC32+'gastos 9901'!AC32</f>
        <v>0</v>
      </c>
      <c r="AD32" s="56">
        <f>'gastos 0001'!AD32+'gastos 0099'!AD32+'gastos 7201'!AD32+'invers 7300'!AD32+'gastos 9722'!AD32+'gastos 9801'!AD32+'gastos 9901'!AD32</f>
        <v>0</v>
      </c>
      <c r="AE32" s="56">
        <f>'gastos 0001'!AE32+'gastos 0099'!AE32+'gastos 7201'!AE32+'invers 7300'!AE32+'gastos 9722'!AE32+'gastos 9801'!AE32+'gastos 9901'!AE32</f>
        <v>0</v>
      </c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56">
        <f>'gastos 0001'!AJ32+'gastos 0099'!AJ32+'gastos 7201'!AJ32+'invers 7300'!AJ32+'gastos 9722'!AJ32+'gastos 9801'!AJ32+'gastos 9901'!AJ32</f>
        <v>0</v>
      </c>
      <c r="AK32" s="56">
        <f>'gastos 0001'!AK32+'gastos 0099'!AK32+'gastos 7201'!AK32+'invers 7300'!AK32+'gastos 9722'!AK32+'gastos 9801'!AK32+'gastos 9901'!AK32</f>
        <v>0</v>
      </c>
      <c r="AL32" s="56">
        <f>'gastos 0001'!AL32+'gastos 0099'!AL32+'gastos 7201'!AL32+'invers 7300'!AL32+'gastos 9722'!AL32+'gastos 9801'!AL32+'gastos 9901'!AL32</f>
        <v>0</v>
      </c>
      <c r="AM32" s="56">
        <f>'gastos 0001'!AM32+'gastos 0099'!AM32+'gastos 7201'!AM32+'invers 7300'!AM32+'gastos 9722'!AM32+'gastos 9801'!AM32+'gastos 9901'!AM32</f>
        <v>0</v>
      </c>
      <c r="AN32" s="56">
        <f>'gastos 0001'!AN32+'gastos 0099'!AN32+'gastos 7201'!AN32+'invers 7300'!AN32+'gastos 9722'!AN32+'gastos 9801'!AN32+'gastos 9901'!AN32</f>
        <v>0</v>
      </c>
      <c r="AO32" s="56">
        <f>'gastos 0001'!AO32+'gastos 0099'!AO32+'gastos 7201'!AO32+'invers 7300'!AO32+'gastos 9722'!AO32+'gastos 9801'!AO32+'gastos 9901'!AO32</f>
        <v>0</v>
      </c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x14ac:dyDescent="0.25">
      <c r="A33" s="94">
        <v>11400</v>
      </c>
      <c r="B33" s="95" t="s">
        <v>33</v>
      </c>
      <c r="C33" s="96">
        <f>'gastos 0001'!C33+'gastos 0099'!C33+'gastos 7201'!C33+'invers 7300'!C33+'gastos 9722'!C33+'gastos 9801'!C33+'gastos 9901'!C33</f>
        <v>0</v>
      </c>
      <c r="D33" s="96">
        <f>'gastos 0001'!D33+'gastos 0099'!D33+'gastos 7201'!D33+'invers 7300'!D33+'gastos 9722'!D33+'gastos 9801'!D33+'gastos 9901'!D33</f>
        <v>0</v>
      </c>
      <c r="E33" s="96">
        <f t="shared" si="12"/>
        <v>0</v>
      </c>
      <c r="F33" s="97">
        <f>'gastos 0001'!F33+'gastos 0099'!F33+'gastos 7201'!F33+'invers 7300'!F33+'gastos 9722'!F33+'gastos 9801'!F33+'gastos 9901'!F33</f>
        <v>0</v>
      </c>
      <c r="G33" s="36">
        <f>'gastos 0001'!G33+'gastos 0099'!G33+'gastos 7201'!G33+'invers 7300'!G33+'gastos 9722'!G33+'gastos 9801'!G33+'gastos 9901'!G33</f>
        <v>0</v>
      </c>
      <c r="H33" s="36">
        <f>'gastos 0001'!H33+'gastos 0099'!H33+'gastos 7201'!H33+'invers 7300'!H33+'gastos 9722'!H33+'gastos 9801'!H33+'gastos 9901'!H33</f>
        <v>0</v>
      </c>
      <c r="I33" s="36">
        <f>'gastos 0001'!I33+'gastos 0099'!I33+'gastos 7201'!I33+'invers 7300'!I33+'gastos 9722'!I33+'gastos 9801'!I33+'gastos 9901'!I33</f>
        <v>0</v>
      </c>
      <c r="J33" s="36">
        <f>'gastos 0001'!J33+'gastos 0099'!J33+'gastos 7201'!J33+'invers 7300'!J33+'gastos 9722'!J33+'gastos 9801'!J33+'gastos 9901'!J33</f>
        <v>0</v>
      </c>
      <c r="K33" s="36">
        <f>'gastos 0001'!K33+'gastos 0099'!K33+'gastos 7201'!K33+'invers 7300'!K33+'gastos 9722'!K33+'gastos 9801'!K33+'gastos 9901'!K33</f>
        <v>0</v>
      </c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>
        <f>'gastos 0001'!P33+'gastos 0099'!P33+'gastos 7201'!P33+'invers 7300'!P33+'gastos 9722'!P33+'gastos 9801'!P33+'gastos 9901'!P33</f>
        <v>0</v>
      </c>
      <c r="Q33" s="56">
        <f>'gastos 0001'!Q33+'gastos 0099'!Q33+'gastos 7201'!Q33+'invers 7300'!Q33+'gastos 9722'!Q33+'gastos 9801'!Q33+'gastos 9901'!Q33</f>
        <v>0</v>
      </c>
      <c r="R33" s="56">
        <f>'gastos 0001'!R33+'gastos 0099'!R33+'gastos 7201'!R33+'invers 7300'!R33+'gastos 9722'!R33+'gastos 9801'!R33+'gastos 9901'!R33</f>
        <v>0</v>
      </c>
      <c r="S33" s="56">
        <f>'gastos 0001'!S33+'gastos 0099'!S33+'gastos 7201'!S33+'invers 7300'!S33+'gastos 9722'!S33+'gastos 9801'!S33+'gastos 9901'!S33</f>
        <v>0</v>
      </c>
      <c r="T33" s="56">
        <f>'gastos 0001'!T33+'gastos 0099'!T33+'gastos 7201'!T33+'invers 7300'!T33+'gastos 9722'!T33+'gastos 9801'!T33+'gastos 9901'!T33</f>
        <v>0</v>
      </c>
      <c r="U33" s="56">
        <f>'gastos 0001'!U33+'gastos 0099'!U33+'gastos 7201'!U33+'invers 7300'!U33+'gastos 9722'!U33+'gastos 9801'!U33+'gastos 9901'!U33</f>
        <v>0</v>
      </c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56">
        <f>'gastos 0001'!Z33+'gastos 0099'!Z33+'gastos 7201'!Z33+'invers 7300'!Z33+'gastos 9722'!Z33+'gastos 9801'!Z33+'gastos 9901'!Z33</f>
        <v>0</v>
      </c>
      <c r="AA33" s="56">
        <f>'gastos 0001'!AA33+'gastos 0099'!AA33+'gastos 7201'!AA33+'invers 7300'!AA33+'gastos 9722'!AA33+'gastos 9801'!AA33+'gastos 9901'!AA33</f>
        <v>0</v>
      </c>
      <c r="AB33" s="56">
        <f>'gastos 0001'!AB33+'gastos 0099'!AB33+'gastos 7201'!AB33+'invers 7300'!AB33+'gastos 9722'!AB33+'gastos 9801'!AB33+'gastos 9901'!AB33</f>
        <v>0</v>
      </c>
      <c r="AC33" s="56">
        <f>'gastos 0001'!AC33+'gastos 0099'!AC33+'gastos 7201'!AC33+'invers 7300'!AC33+'gastos 9722'!AC33+'gastos 9801'!AC33+'gastos 9901'!AC33</f>
        <v>0</v>
      </c>
      <c r="AD33" s="56">
        <f>'gastos 0001'!AD33+'gastos 0099'!AD33+'gastos 7201'!AD33+'invers 7300'!AD33+'gastos 9722'!AD33+'gastos 9801'!AD33+'gastos 9901'!AD33</f>
        <v>0</v>
      </c>
      <c r="AE33" s="56">
        <f>'gastos 0001'!AE33+'gastos 0099'!AE33+'gastos 7201'!AE33+'invers 7300'!AE33+'gastos 9722'!AE33+'gastos 9801'!AE33+'gastos 9901'!AE33</f>
        <v>0</v>
      </c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56">
        <f>'gastos 0001'!AJ33+'gastos 0099'!AJ33+'gastos 7201'!AJ33+'invers 7300'!AJ33+'gastos 9722'!AJ33+'gastos 9801'!AJ33+'gastos 9901'!AJ33</f>
        <v>0</v>
      </c>
      <c r="AK33" s="56">
        <f>'gastos 0001'!AK33+'gastos 0099'!AK33+'gastos 7201'!AK33+'invers 7300'!AK33+'gastos 9722'!AK33+'gastos 9801'!AK33+'gastos 9901'!AK33</f>
        <v>0</v>
      </c>
      <c r="AL33" s="56">
        <f>'gastos 0001'!AL33+'gastos 0099'!AL33+'gastos 7201'!AL33+'invers 7300'!AL33+'gastos 9722'!AL33+'gastos 9801'!AL33+'gastos 9901'!AL33</f>
        <v>0</v>
      </c>
      <c r="AM33" s="56">
        <f>'gastos 0001'!AM33+'gastos 0099'!AM33+'gastos 7201'!AM33+'invers 7300'!AM33+'gastos 9722'!AM33+'gastos 9801'!AM33+'gastos 9901'!AM33</f>
        <v>0</v>
      </c>
      <c r="AN33" s="56">
        <f>'gastos 0001'!AN33+'gastos 0099'!AN33+'gastos 7201'!AN33+'invers 7300'!AN33+'gastos 9722'!AN33+'gastos 9801'!AN33+'gastos 9901'!AN33</f>
        <v>0</v>
      </c>
      <c r="AO33" s="56">
        <f>'gastos 0001'!AO33+'gastos 0099'!AO33+'gastos 7201'!AO33+'invers 7300'!AO33+'gastos 9722'!AO33+'gastos 9801'!AO33+'gastos 9901'!AO33</f>
        <v>0</v>
      </c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x14ac:dyDescent="0.25">
      <c r="A34" s="94">
        <v>11600</v>
      </c>
      <c r="B34" s="95" t="s">
        <v>34</v>
      </c>
      <c r="C34" s="96">
        <f>'gastos 0001'!C34+'gastos 0099'!C34+'gastos 7201'!C34+'invers 7300'!C34+'gastos 9722'!C34+'gastos 9801'!C34+'gastos 9901'!C34</f>
        <v>0</v>
      </c>
      <c r="D34" s="96">
        <f>'gastos 0001'!D34+'gastos 0099'!D34+'gastos 7201'!D34+'invers 7300'!D34+'gastos 9722'!D34+'gastos 9801'!D34+'gastos 9901'!D34</f>
        <v>0</v>
      </c>
      <c r="E34" s="96">
        <f t="shared" si="12"/>
        <v>0</v>
      </c>
      <c r="F34" s="97">
        <f>'gastos 0001'!F34+'gastos 0099'!F34+'gastos 7201'!F34+'invers 7300'!F34+'gastos 9722'!F34+'gastos 9801'!F34+'gastos 9901'!F34</f>
        <v>0</v>
      </c>
      <c r="G34" s="36">
        <f>'gastos 0001'!G34+'gastos 0099'!G34+'gastos 7201'!G34+'invers 7300'!G34+'gastos 9722'!G34+'gastos 9801'!G34+'gastos 9901'!G34</f>
        <v>0</v>
      </c>
      <c r="H34" s="36">
        <f>'gastos 0001'!H34+'gastos 0099'!H34+'gastos 7201'!H34+'invers 7300'!H34+'gastos 9722'!H34+'gastos 9801'!H34+'gastos 9901'!H34</f>
        <v>0</v>
      </c>
      <c r="I34" s="36">
        <f>'gastos 0001'!I34+'gastos 0099'!I34+'gastos 7201'!I34+'invers 7300'!I34+'gastos 9722'!I34+'gastos 9801'!I34+'gastos 9901'!I34</f>
        <v>0</v>
      </c>
      <c r="J34" s="36">
        <f>'gastos 0001'!J34+'gastos 0099'!J34+'gastos 7201'!J34+'invers 7300'!J34+'gastos 9722'!J34+'gastos 9801'!J34+'gastos 9901'!J34</f>
        <v>0</v>
      </c>
      <c r="K34" s="36">
        <f>'gastos 0001'!K34+'gastos 0099'!K34+'gastos 7201'!K34+'invers 7300'!K34+'gastos 9722'!K34+'gastos 9801'!K34+'gastos 9901'!K34</f>
        <v>0</v>
      </c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>
        <f>'gastos 0001'!P34+'gastos 0099'!P34+'gastos 7201'!P34+'invers 7300'!P34+'gastos 9722'!P34+'gastos 9801'!P34+'gastos 9901'!P34</f>
        <v>0</v>
      </c>
      <c r="Q34" s="56">
        <f>'gastos 0001'!Q34+'gastos 0099'!Q34+'gastos 7201'!Q34+'invers 7300'!Q34+'gastos 9722'!Q34+'gastos 9801'!Q34+'gastos 9901'!Q34</f>
        <v>0</v>
      </c>
      <c r="R34" s="56">
        <f>'gastos 0001'!R34+'gastos 0099'!R34+'gastos 7201'!R34+'invers 7300'!R34+'gastos 9722'!R34+'gastos 9801'!R34+'gastos 9901'!R34</f>
        <v>0</v>
      </c>
      <c r="S34" s="56">
        <f>'gastos 0001'!S34+'gastos 0099'!S34+'gastos 7201'!S34+'invers 7300'!S34+'gastos 9722'!S34+'gastos 9801'!S34+'gastos 9901'!S34</f>
        <v>0</v>
      </c>
      <c r="T34" s="56">
        <f>'gastos 0001'!T34+'gastos 0099'!T34+'gastos 7201'!T34+'invers 7300'!T34+'gastos 9722'!T34+'gastos 9801'!T34+'gastos 9901'!T34</f>
        <v>0</v>
      </c>
      <c r="U34" s="56">
        <f>'gastos 0001'!U34+'gastos 0099'!U34+'gastos 7201'!U34+'invers 7300'!U34+'gastos 9722'!U34+'gastos 9801'!U34+'gastos 9901'!U34</f>
        <v>0</v>
      </c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56">
        <f>'gastos 0001'!Z34+'gastos 0099'!Z34+'gastos 7201'!Z34+'invers 7300'!Z34+'gastos 9722'!Z34+'gastos 9801'!Z34+'gastos 9901'!Z34</f>
        <v>0</v>
      </c>
      <c r="AA34" s="56">
        <f>'gastos 0001'!AA34+'gastos 0099'!AA34+'gastos 7201'!AA34+'invers 7300'!AA34+'gastos 9722'!AA34+'gastos 9801'!AA34+'gastos 9901'!AA34</f>
        <v>0</v>
      </c>
      <c r="AB34" s="56">
        <f>'gastos 0001'!AB34+'gastos 0099'!AB34+'gastos 7201'!AB34+'invers 7300'!AB34+'gastos 9722'!AB34+'gastos 9801'!AB34+'gastos 9901'!AB34</f>
        <v>0</v>
      </c>
      <c r="AC34" s="56">
        <f>'gastos 0001'!AC34+'gastos 0099'!AC34+'gastos 7201'!AC34+'invers 7300'!AC34+'gastos 9722'!AC34+'gastos 9801'!AC34+'gastos 9901'!AC34</f>
        <v>0</v>
      </c>
      <c r="AD34" s="56">
        <f>'gastos 0001'!AD34+'gastos 0099'!AD34+'gastos 7201'!AD34+'invers 7300'!AD34+'gastos 9722'!AD34+'gastos 9801'!AD34+'gastos 9901'!AD34</f>
        <v>0</v>
      </c>
      <c r="AE34" s="56">
        <f>'gastos 0001'!AE34+'gastos 0099'!AE34+'gastos 7201'!AE34+'invers 7300'!AE34+'gastos 9722'!AE34+'gastos 9801'!AE34+'gastos 9901'!AE34</f>
        <v>0</v>
      </c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56">
        <f>'gastos 0001'!AJ34+'gastos 0099'!AJ34+'gastos 7201'!AJ34+'invers 7300'!AJ34+'gastos 9722'!AJ34+'gastos 9801'!AJ34+'gastos 9901'!AJ34</f>
        <v>0</v>
      </c>
      <c r="AK34" s="56">
        <f>'gastos 0001'!AK34+'gastos 0099'!AK34+'gastos 7201'!AK34+'invers 7300'!AK34+'gastos 9722'!AK34+'gastos 9801'!AK34+'gastos 9901'!AK34</f>
        <v>0</v>
      </c>
      <c r="AL34" s="56">
        <f>'gastos 0001'!AL34+'gastos 0099'!AL34+'gastos 7201'!AL34+'invers 7300'!AL34+'gastos 9722'!AL34+'gastos 9801'!AL34+'gastos 9901'!AL34</f>
        <v>0</v>
      </c>
      <c r="AM34" s="56">
        <f>'gastos 0001'!AM34+'gastos 0099'!AM34+'gastos 7201'!AM34+'invers 7300'!AM34+'gastos 9722'!AM34+'gastos 9801'!AM34+'gastos 9901'!AM34</f>
        <v>0</v>
      </c>
      <c r="AN34" s="56">
        <f>'gastos 0001'!AN34+'gastos 0099'!AN34+'gastos 7201'!AN34+'invers 7300'!AN34+'gastos 9722'!AN34+'gastos 9801'!AN34+'gastos 9901'!AN34</f>
        <v>0</v>
      </c>
      <c r="AO34" s="56">
        <f>'gastos 0001'!AO34+'gastos 0099'!AO34+'gastos 7201'!AO34+'invers 7300'!AO34+'gastos 9722'!AO34+'gastos 9801'!AO34+'gastos 9901'!AO34</f>
        <v>0</v>
      </c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x14ac:dyDescent="0.25">
      <c r="A35" s="94">
        <v>11700</v>
      </c>
      <c r="B35" s="95" t="s">
        <v>35</v>
      </c>
      <c r="C35" s="96">
        <f>'gastos 0001'!C35+'gastos 0099'!C35+'gastos 7201'!C35+'invers 7300'!C35+'gastos 9722'!C35+'gastos 9801'!C35+'gastos 9901'!C35</f>
        <v>0</v>
      </c>
      <c r="D35" s="96">
        <f>'gastos 0001'!D35+'gastos 0099'!D35+'gastos 7201'!D35+'invers 7300'!D35+'gastos 9722'!D35+'gastos 9801'!D35+'gastos 9901'!D35</f>
        <v>0</v>
      </c>
      <c r="E35" s="96">
        <f t="shared" si="12"/>
        <v>0</v>
      </c>
      <c r="F35" s="97">
        <f>'gastos 0001'!F35+'gastos 0099'!F35+'gastos 7201'!F35+'invers 7300'!F35+'gastos 9722'!F35+'gastos 9801'!F35+'gastos 9901'!F35</f>
        <v>0</v>
      </c>
      <c r="G35" s="36">
        <f>'gastos 0001'!G35+'gastos 0099'!G35+'gastos 7201'!G35+'invers 7300'!G35+'gastos 9722'!G35+'gastos 9801'!G35+'gastos 9901'!G35</f>
        <v>0</v>
      </c>
      <c r="H35" s="36">
        <f>'gastos 0001'!H35+'gastos 0099'!H35+'gastos 7201'!H35+'invers 7300'!H35+'gastos 9722'!H35+'gastos 9801'!H35+'gastos 9901'!H35</f>
        <v>0</v>
      </c>
      <c r="I35" s="36">
        <f>'gastos 0001'!I35+'gastos 0099'!I35+'gastos 7201'!I35+'invers 7300'!I35+'gastos 9722'!I35+'gastos 9801'!I35+'gastos 9901'!I35</f>
        <v>0</v>
      </c>
      <c r="J35" s="36">
        <f>'gastos 0001'!J35+'gastos 0099'!J35+'gastos 7201'!J35+'invers 7300'!J35+'gastos 9722'!J35+'gastos 9801'!J35+'gastos 9901'!J35</f>
        <v>0</v>
      </c>
      <c r="K35" s="36">
        <f>'gastos 0001'!K35+'gastos 0099'!K35+'gastos 7201'!K35+'invers 7300'!K35+'gastos 9722'!K35+'gastos 9801'!K35+'gastos 9901'!K35</f>
        <v>0</v>
      </c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>
        <f>'gastos 0001'!P35+'gastos 0099'!P35+'gastos 7201'!P35+'invers 7300'!P35+'gastos 9722'!P35+'gastos 9801'!P35+'gastos 9901'!P35</f>
        <v>0</v>
      </c>
      <c r="Q35" s="56">
        <f>'gastos 0001'!Q35+'gastos 0099'!Q35+'gastos 7201'!Q35+'invers 7300'!Q35+'gastos 9722'!Q35+'gastos 9801'!Q35+'gastos 9901'!Q35</f>
        <v>0</v>
      </c>
      <c r="R35" s="56">
        <f>'gastos 0001'!R35+'gastos 0099'!R35+'gastos 7201'!R35+'invers 7300'!R35+'gastos 9722'!R35+'gastos 9801'!R35+'gastos 9901'!R35</f>
        <v>0</v>
      </c>
      <c r="S35" s="56">
        <f>'gastos 0001'!S35+'gastos 0099'!S35+'gastos 7201'!S35+'invers 7300'!S35+'gastos 9722'!S35+'gastos 9801'!S35+'gastos 9901'!S35</f>
        <v>0</v>
      </c>
      <c r="T35" s="56">
        <f>'gastos 0001'!T35+'gastos 0099'!T35+'gastos 7201'!T35+'invers 7300'!T35+'gastos 9722'!T35+'gastos 9801'!T35+'gastos 9901'!T35</f>
        <v>0</v>
      </c>
      <c r="U35" s="56">
        <f>'gastos 0001'!U35+'gastos 0099'!U35+'gastos 7201'!U35+'invers 7300'!U35+'gastos 9722'!U35+'gastos 9801'!U35+'gastos 9901'!U35</f>
        <v>0</v>
      </c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56">
        <f>'gastos 0001'!Z35+'gastos 0099'!Z35+'gastos 7201'!Z35+'invers 7300'!Z35+'gastos 9722'!Z35+'gastos 9801'!Z35+'gastos 9901'!Z35</f>
        <v>0</v>
      </c>
      <c r="AA35" s="56">
        <f>'gastos 0001'!AA35+'gastos 0099'!AA35+'gastos 7201'!AA35+'invers 7300'!AA35+'gastos 9722'!AA35+'gastos 9801'!AA35+'gastos 9901'!AA35</f>
        <v>0</v>
      </c>
      <c r="AB35" s="56">
        <f>'gastos 0001'!AB35+'gastos 0099'!AB35+'gastos 7201'!AB35+'invers 7300'!AB35+'gastos 9722'!AB35+'gastos 9801'!AB35+'gastos 9901'!AB35</f>
        <v>0</v>
      </c>
      <c r="AC35" s="56">
        <f>'gastos 0001'!AC35+'gastos 0099'!AC35+'gastos 7201'!AC35+'invers 7300'!AC35+'gastos 9722'!AC35+'gastos 9801'!AC35+'gastos 9901'!AC35</f>
        <v>0</v>
      </c>
      <c r="AD35" s="56">
        <f>'gastos 0001'!AD35+'gastos 0099'!AD35+'gastos 7201'!AD35+'invers 7300'!AD35+'gastos 9722'!AD35+'gastos 9801'!AD35+'gastos 9901'!AD35</f>
        <v>0</v>
      </c>
      <c r="AE35" s="56">
        <f>'gastos 0001'!AE35+'gastos 0099'!AE35+'gastos 7201'!AE35+'invers 7300'!AE35+'gastos 9722'!AE35+'gastos 9801'!AE35+'gastos 9901'!AE35</f>
        <v>0</v>
      </c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56">
        <f>'gastos 0001'!AJ35+'gastos 0099'!AJ35+'gastos 7201'!AJ35+'invers 7300'!AJ35+'gastos 9722'!AJ35+'gastos 9801'!AJ35+'gastos 9901'!AJ35</f>
        <v>0</v>
      </c>
      <c r="AK35" s="56">
        <f>'gastos 0001'!AK35+'gastos 0099'!AK35+'gastos 7201'!AK35+'invers 7300'!AK35+'gastos 9722'!AK35+'gastos 9801'!AK35+'gastos 9901'!AK35</f>
        <v>0</v>
      </c>
      <c r="AL35" s="56">
        <f>'gastos 0001'!AL35+'gastos 0099'!AL35+'gastos 7201'!AL35+'invers 7300'!AL35+'gastos 9722'!AL35+'gastos 9801'!AL35+'gastos 9901'!AL35</f>
        <v>0</v>
      </c>
      <c r="AM35" s="56">
        <f>'gastos 0001'!AM35+'gastos 0099'!AM35+'gastos 7201'!AM35+'invers 7300'!AM35+'gastos 9722'!AM35+'gastos 9801'!AM35+'gastos 9901'!AM35</f>
        <v>0</v>
      </c>
      <c r="AN35" s="56">
        <f>'gastos 0001'!AN35+'gastos 0099'!AN35+'gastos 7201'!AN35+'invers 7300'!AN35+'gastos 9722'!AN35+'gastos 9801'!AN35+'gastos 9901'!AN35</f>
        <v>0</v>
      </c>
      <c r="AO35" s="56">
        <f>'gastos 0001'!AO35+'gastos 0099'!AO35+'gastos 7201'!AO35+'invers 7300'!AO35+'gastos 9722'!AO35+'gastos 9801'!AO35+'gastos 9901'!AO35</f>
        <v>0</v>
      </c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x14ac:dyDescent="0.25">
      <c r="A36" s="94">
        <v>11810</v>
      </c>
      <c r="B36" s="95" t="s">
        <v>36</v>
      </c>
      <c r="C36" s="96">
        <f>'gastos 0001'!C36+'gastos 0099'!C36+'gastos 7201'!C36+'invers 7300'!C36+'gastos 9722'!C36+'gastos 9801'!C36+'gastos 9901'!C36</f>
        <v>0</v>
      </c>
      <c r="D36" s="96">
        <f>'gastos 0001'!D36+'gastos 0099'!D36+'gastos 7201'!D36+'invers 7300'!D36+'gastos 9722'!D36+'gastos 9801'!D36+'gastos 9901'!D36</f>
        <v>0</v>
      </c>
      <c r="E36" s="96">
        <f t="shared" si="12"/>
        <v>0</v>
      </c>
      <c r="F36" s="97">
        <f>'gastos 0001'!F36+'gastos 0099'!F36+'gastos 7201'!F36+'invers 7300'!F36+'gastos 9722'!F36+'gastos 9801'!F36+'gastos 9901'!F36</f>
        <v>0</v>
      </c>
      <c r="G36" s="36">
        <f>'gastos 0001'!G36+'gastos 0099'!G36+'gastos 7201'!G36+'invers 7300'!G36+'gastos 9722'!G36+'gastos 9801'!G36+'gastos 9901'!G36</f>
        <v>0</v>
      </c>
      <c r="H36" s="36">
        <f>'gastos 0001'!H36+'gastos 0099'!H36+'gastos 7201'!H36+'invers 7300'!H36+'gastos 9722'!H36+'gastos 9801'!H36+'gastos 9901'!H36</f>
        <v>0</v>
      </c>
      <c r="I36" s="36">
        <f>'gastos 0001'!I36+'gastos 0099'!I36+'gastos 7201'!I36+'invers 7300'!I36+'gastos 9722'!I36+'gastos 9801'!I36+'gastos 9901'!I36</f>
        <v>0</v>
      </c>
      <c r="J36" s="36">
        <f>'gastos 0001'!J36+'gastos 0099'!J36+'gastos 7201'!J36+'invers 7300'!J36+'gastos 9722'!J36+'gastos 9801'!J36+'gastos 9901'!J36</f>
        <v>0</v>
      </c>
      <c r="K36" s="36">
        <f>'gastos 0001'!K36+'gastos 0099'!K36+'gastos 7201'!K36+'invers 7300'!K36+'gastos 9722'!K36+'gastos 9801'!K36+'gastos 9901'!K36</f>
        <v>0</v>
      </c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>
        <f>'gastos 0001'!P36+'gastos 0099'!P36+'gastos 7201'!P36+'invers 7300'!P36+'gastos 9722'!P36+'gastos 9801'!P36+'gastos 9901'!P36</f>
        <v>0</v>
      </c>
      <c r="Q36" s="56">
        <f>'gastos 0001'!Q36+'gastos 0099'!Q36+'gastos 7201'!Q36+'invers 7300'!Q36+'gastos 9722'!Q36+'gastos 9801'!Q36+'gastos 9901'!Q36</f>
        <v>0</v>
      </c>
      <c r="R36" s="56">
        <f>'gastos 0001'!R36+'gastos 0099'!R36+'gastos 7201'!R36+'invers 7300'!R36+'gastos 9722'!R36+'gastos 9801'!R36+'gastos 9901'!R36</f>
        <v>0</v>
      </c>
      <c r="S36" s="56">
        <f>'gastos 0001'!S36+'gastos 0099'!S36+'gastos 7201'!S36+'invers 7300'!S36+'gastos 9722'!S36+'gastos 9801'!S36+'gastos 9901'!S36</f>
        <v>0</v>
      </c>
      <c r="T36" s="56">
        <f>'gastos 0001'!T36+'gastos 0099'!T36+'gastos 7201'!T36+'invers 7300'!T36+'gastos 9722'!T36+'gastos 9801'!T36+'gastos 9901'!T36</f>
        <v>0</v>
      </c>
      <c r="U36" s="56">
        <f>'gastos 0001'!U36+'gastos 0099'!U36+'gastos 7201'!U36+'invers 7300'!U36+'gastos 9722'!U36+'gastos 9801'!U36+'gastos 9901'!U36</f>
        <v>0</v>
      </c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56">
        <f>'gastos 0001'!Z36+'gastos 0099'!Z36+'gastos 7201'!Z36+'invers 7300'!Z36+'gastos 9722'!Z36+'gastos 9801'!Z36+'gastos 9901'!Z36</f>
        <v>0</v>
      </c>
      <c r="AA36" s="56">
        <f>'gastos 0001'!AA36+'gastos 0099'!AA36+'gastos 7201'!AA36+'invers 7300'!AA36+'gastos 9722'!AA36+'gastos 9801'!AA36+'gastos 9901'!AA36</f>
        <v>0</v>
      </c>
      <c r="AB36" s="56">
        <f>'gastos 0001'!AB36+'gastos 0099'!AB36+'gastos 7201'!AB36+'invers 7300'!AB36+'gastos 9722'!AB36+'gastos 9801'!AB36+'gastos 9901'!AB36</f>
        <v>0</v>
      </c>
      <c r="AC36" s="56">
        <f>'gastos 0001'!AC36+'gastos 0099'!AC36+'gastos 7201'!AC36+'invers 7300'!AC36+'gastos 9722'!AC36+'gastos 9801'!AC36+'gastos 9901'!AC36</f>
        <v>0</v>
      </c>
      <c r="AD36" s="56">
        <f>'gastos 0001'!AD36+'gastos 0099'!AD36+'gastos 7201'!AD36+'invers 7300'!AD36+'gastos 9722'!AD36+'gastos 9801'!AD36+'gastos 9901'!AD36</f>
        <v>0</v>
      </c>
      <c r="AE36" s="56">
        <f>'gastos 0001'!AE36+'gastos 0099'!AE36+'gastos 7201'!AE36+'invers 7300'!AE36+'gastos 9722'!AE36+'gastos 9801'!AE36+'gastos 9901'!AE36</f>
        <v>0</v>
      </c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56">
        <f>'gastos 0001'!AJ36+'gastos 0099'!AJ36+'gastos 7201'!AJ36+'invers 7300'!AJ36+'gastos 9722'!AJ36+'gastos 9801'!AJ36+'gastos 9901'!AJ36</f>
        <v>0</v>
      </c>
      <c r="AK36" s="56">
        <f>'gastos 0001'!AK36+'gastos 0099'!AK36+'gastos 7201'!AK36+'invers 7300'!AK36+'gastos 9722'!AK36+'gastos 9801'!AK36+'gastos 9901'!AK36</f>
        <v>0</v>
      </c>
      <c r="AL36" s="56">
        <f>'gastos 0001'!AL36+'gastos 0099'!AL36+'gastos 7201'!AL36+'invers 7300'!AL36+'gastos 9722'!AL36+'gastos 9801'!AL36+'gastos 9901'!AL36</f>
        <v>0</v>
      </c>
      <c r="AM36" s="56">
        <f>'gastos 0001'!AM36+'gastos 0099'!AM36+'gastos 7201'!AM36+'invers 7300'!AM36+'gastos 9722'!AM36+'gastos 9801'!AM36+'gastos 9901'!AM36</f>
        <v>0</v>
      </c>
      <c r="AN36" s="56">
        <f>'gastos 0001'!AN36+'gastos 0099'!AN36+'gastos 7201'!AN36+'invers 7300'!AN36+'gastos 9722'!AN36+'gastos 9801'!AN36+'gastos 9901'!AN36</f>
        <v>0</v>
      </c>
      <c r="AO36" s="56">
        <f>'gastos 0001'!AO36+'gastos 0099'!AO36+'gastos 7201'!AO36+'invers 7300'!AO36+'gastos 9722'!AO36+'gastos 9801'!AO36+'gastos 9901'!AO36</f>
        <v>0</v>
      </c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si="11"/>
        <v>0</v>
      </c>
      <c r="AX36" s="57">
        <f t="shared" si="19"/>
        <v>0</v>
      </c>
    </row>
    <row r="37" spans="1:50" s="11" customFormat="1" ht="15" x14ac:dyDescent="0.25">
      <c r="A37" s="94">
        <v>11910</v>
      </c>
      <c r="B37" s="95" t="s">
        <v>37</v>
      </c>
      <c r="C37" s="96">
        <f>'gastos 0001'!C37+'gastos 0099'!C37+'gastos 7201'!C37+'invers 7300'!C37+'gastos 9722'!C37+'gastos 9801'!C37+'gastos 9901'!C37</f>
        <v>0</v>
      </c>
      <c r="D37" s="96">
        <f>'gastos 0001'!D37+'gastos 0099'!D37+'gastos 7201'!D37+'invers 7300'!D37+'gastos 9722'!D37+'gastos 9801'!D37+'gastos 9901'!D37</f>
        <v>0</v>
      </c>
      <c r="E37" s="96">
        <f t="shared" si="12"/>
        <v>0</v>
      </c>
      <c r="F37" s="97">
        <f>'gastos 0001'!F37+'gastos 0099'!F37+'gastos 7201'!F37+'invers 7300'!F37+'gastos 9722'!F37+'gastos 9801'!F37+'gastos 9901'!F37</f>
        <v>0</v>
      </c>
      <c r="G37" s="36">
        <f>'gastos 0001'!G37+'gastos 0099'!G37+'gastos 7201'!G37+'invers 7300'!G37+'gastos 9722'!G37+'gastos 9801'!G37+'gastos 9901'!G37</f>
        <v>0</v>
      </c>
      <c r="H37" s="36">
        <f>'gastos 0001'!H37+'gastos 0099'!H37+'gastos 7201'!H37+'invers 7300'!H37+'gastos 9722'!H37+'gastos 9801'!H37+'gastos 9901'!H37</f>
        <v>0</v>
      </c>
      <c r="I37" s="36">
        <f>'gastos 0001'!I37+'gastos 0099'!I37+'gastos 7201'!I37+'invers 7300'!I37+'gastos 9722'!I37+'gastos 9801'!I37+'gastos 9901'!I37</f>
        <v>0</v>
      </c>
      <c r="J37" s="36">
        <f>'gastos 0001'!J37+'gastos 0099'!J37+'gastos 7201'!J37+'invers 7300'!J37+'gastos 9722'!J37+'gastos 9801'!J37+'gastos 9901'!J37</f>
        <v>0</v>
      </c>
      <c r="K37" s="36">
        <f>'gastos 0001'!K37+'gastos 0099'!K37+'gastos 7201'!K37+'invers 7300'!K37+'gastos 9722'!K37+'gastos 9801'!K37+'gastos 9901'!K37</f>
        <v>0</v>
      </c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>
        <f>'gastos 0001'!P37+'gastos 0099'!P37+'gastos 7201'!P37+'invers 7300'!P37+'gastos 9722'!P37+'gastos 9801'!P37+'gastos 9901'!P37</f>
        <v>0</v>
      </c>
      <c r="Q37" s="56">
        <f>'gastos 0001'!Q37+'gastos 0099'!Q37+'gastos 7201'!Q37+'invers 7300'!Q37+'gastos 9722'!Q37+'gastos 9801'!Q37+'gastos 9901'!Q37</f>
        <v>0</v>
      </c>
      <c r="R37" s="56">
        <f>'gastos 0001'!R37+'gastos 0099'!R37+'gastos 7201'!R37+'invers 7300'!R37+'gastos 9722'!R37+'gastos 9801'!R37+'gastos 9901'!R37</f>
        <v>0</v>
      </c>
      <c r="S37" s="56">
        <f>'gastos 0001'!S37+'gastos 0099'!S37+'gastos 7201'!S37+'invers 7300'!S37+'gastos 9722'!S37+'gastos 9801'!S37+'gastos 9901'!S37</f>
        <v>0</v>
      </c>
      <c r="T37" s="56">
        <f>'gastos 0001'!T37+'gastos 0099'!T37+'gastos 7201'!T37+'invers 7300'!T37+'gastos 9722'!T37+'gastos 9801'!T37+'gastos 9901'!T37</f>
        <v>0</v>
      </c>
      <c r="U37" s="56">
        <f>'gastos 0001'!U37+'gastos 0099'!U37+'gastos 7201'!U37+'invers 7300'!U37+'gastos 9722'!U37+'gastos 9801'!U37+'gastos 9901'!U37</f>
        <v>0</v>
      </c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56">
        <f>'gastos 0001'!Z37+'gastos 0099'!Z37+'gastos 7201'!Z37+'invers 7300'!Z37+'gastos 9722'!Z37+'gastos 9801'!Z37+'gastos 9901'!Z37</f>
        <v>0</v>
      </c>
      <c r="AA37" s="56">
        <f>'gastos 0001'!AA37+'gastos 0099'!AA37+'gastos 7201'!AA37+'invers 7300'!AA37+'gastos 9722'!AA37+'gastos 9801'!AA37+'gastos 9901'!AA37</f>
        <v>0</v>
      </c>
      <c r="AB37" s="56">
        <f>'gastos 0001'!AB37+'gastos 0099'!AB37+'gastos 7201'!AB37+'invers 7300'!AB37+'gastos 9722'!AB37+'gastos 9801'!AB37+'gastos 9901'!AB37</f>
        <v>0</v>
      </c>
      <c r="AC37" s="56">
        <f>'gastos 0001'!AC37+'gastos 0099'!AC37+'gastos 7201'!AC37+'invers 7300'!AC37+'gastos 9722'!AC37+'gastos 9801'!AC37+'gastos 9901'!AC37</f>
        <v>0</v>
      </c>
      <c r="AD37" s="56">
        <f>'gastos 0001'!AD37+'gastos 0099'!AD37+'gastos 7201'!AD37+'invers 7300'!AD37+'gastos 9722'!AD37+'gastos 9801'!AD37+'gastos 9901'!AD37</f>
        <v>0</v>
      </c>
      <c r="AE37" s="56">
        <f>'gastos 0001'!AE37+'gastos 0099'!AE37+'gastos 7201'!AE37+'invers 7300'!AE37+'gastos 9722'!AE37+'gastos 9801'!AE37+'gastos 9901'!AE37</f>
        <v>0</v>
      </c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56">
        <f>'gastos 0001'!AJ37+'gastos 0099'!AJ37+'gastos 7201'!AJ37+'invers 7300'!AJ37+'gastos 9722'!AJ37+'gastos 9801'!AJ37+'gastos 9901'!AJ37</f>
        <v>0</v>
      </c>
      <c r="AK37" s="56">
        <f>'gastos 0001'!AK37+'gastos 0099'!AK37+'gastos 7201'!AK37+'invers 7300'!AK37+'gastos 9722'!AK37+'gastos 9801'!AK37+'gastos 9901'!AK37</f>
        <v>0</v>
      </c>
      <c r="AL37" s="56">
        <f>'gastos 0001'!AL37+'gastos 0099'!AL37+'gastos 7201'!AL37+'invers 7300'!AL37+'gastos 9722'!AL37+'gastos 9801'!AL37+'gastos 9901'!AL37</f>
        <v>0</v>
      </c>
      <c r="AM37" s="56">
        <f>'gastos 0001'!AM37+'gastos 0099'!AM37+'gastos 7201'!AM37+'invers 7300'!AM37+'gastos 9722'!AM37+'gastos 9801'!AM37+'gastos 9901'!AM37</f>
        <v>0</v>
      </c>
      <c r="AN37" s="56">
        <f>'gastos 0001'!AN37+'gastos 0099'!AN37+'gastos 7201'!AN37+'invers 7300'!AN37+'gastos 9722'!AN37+'gastos 9801'!AN37+'gastos 9901'!AN37</f>
        <v>0</v>
      </c>
      <c r="AO37" s="56">
        <f>'gastos 0001'!AO37+'gastos 0099'!AO37+'gastos 7201'!AO37+'invers 7300'!AO37+'gastos 9722'!AO37+'gastos 9801'!AO37+'gastos 9901'!AO37</f>
        <v>0</v>
      </c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11"/>
        <v>0</v>
      </c>
      <c r="AX37" s="57">
        <f t="shared" si="19"/>
        <v>0</v>
      </c>
    </row>
    <row r="38" spans="1:50" s="11" customFormat="1" ht="15" hidden="1" x14ac:dyDescent="0.25">
      <c r="A38" s="94">
        <v>11940</v>
      </c>
      <c r="B38" s="95" t="s">
        <v>38</v>
      </c>
      <c r="C38" s="96">
        <f>'gastos 0001'!C38+'gastos 0099'!C38+'gastos 7201'!C38+'invers 7300'!C38+'gastos 9722'!C38+'gastos 9801'!C38+'gastos 9901'!C38</f>
        <v>0</v>
      </c>
      <c r="D38" s="96">
        <f>'gastos 0001'!D38+'gastos 0099'!D38+'gastos 7201'!D38+'invers 7300'!D38+'gastos 9722'!D38+'gastos 9801'!D38+'gastos 9901'!D38</f>
        <v>0</v>
      </c>
      <c r="E38" s="96">
        <f t="shared" si="12"/>
        <v>0</v>
      </c>
      <c r="F38" s="97">
        <f>'gastos 0001'!F38+'gastos 0099'!F38+'gastos 7201'!F38+'invers 7300'!F38+'gastos 9722'!F38+'gastos 9801'!F38+'gastos 9901'!F38</f>
        <v>0</v>
      </c>
      <c r="G38" s="36">
        <f>'gastos 0001'!G38+'gastos 0099'!G38+'gastos 7201'!G38+'invers 7300'!G38+'gastos 9722'!G38+'gastos 9801'!G38+'gastos 9901'!G38</f>
        <v>0</v>
      </c>
      <c r="H38" s="36">
        <f>'gastos 0001'!H38+'gastos 0099'!H38+'gastos 7201'!H38+'invers 7300'!H38+'gastos 9722'!H38+'gastos 9801'!H38+'gastos 9901'!H38</f>
        <v>0</v>
      </c>
      <c r="I38" s="36">
        <f>'gastos 0001'!I38+'gastos 0099'!I38+'gastos 7201'!I38+'invers 7300'!I38+'gastos 9722'!I38+'gastos 9801'!I38+'gastos 9901'!I38</f>
        <v>0</v>
      </c>
      <c r="J38" s="36">
        <f>'gastos 0001'!J38+'gastos 0099'!J38+'gastos 7201'!J38+'invers 7300'!J38+'gastos 9722'!J38+'gastos 9801'!J38+'gastos 9901'!J38</f>
        <v>0</v>
      </c>
      <c r="K38" s="36">
        <f>'gastos 0001'!K38+'gastos 0099'!K38+'gastos 7201'!K38+'invers 7300'!K38+'gastos 9722'!K38+'gastos 9801'!K38+'gastos 9901'!K38</f>
        <v>0</v>
      </c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>
        <f>'gastos 0001'!P38+'gastos 0099'!P38+'gastos 7201'!P38+'invers 7300'!P38+'gastos 9722'!P38+'gastos 9801'!P38+'gastos 9901'!P38</f>
        <v>0</v>
      </c>
      <c r="Q38" s="56">
        <f>'gastos 0001'!Q38+'gastos 0099'!Q38+'gastos 7201'!Q38+'invers 7300'!Q38+'gastos 9722'!Q38+'gastos 9801'!Q38+'gastos 9901'!Q38</f>
        <v>0</v>
      </c>
      <c r="R38" s="56">
        <f>'gastos 0001'!R38+'gastos 0099'!R38+'gastos 7201'!R38+'invers 7300'!R38+'gastos 9722'!R38+'gastos 9801'!R38+'gastos 9901'!R38</f>
        <v>0</v>
      </c>
      <c r="S38" s="56">
        <f>'gastos 0001'!S38+'gastos 0099'!S38+'gastos 7201'!S38+'invers 7300'!S38+'gastos 9722'!S38+'gastos 9801'!S38+'gastos 9901'!S38</f>
        <v>0</v>
      </c>
      <c r="T38" s="56">
        <f>'gastos 0001'!T38+'gastos 0099'!T38+'gastos 7201'!T38+'invers 7300'!T38+'gastos 9722'!T38+'gastos 9801'!T38+'gastos 9901'!T38</f>
        <v>0</v>
      </c>
      <c r="U38" s="56">
        <f>'gastos 0001'!U38+'gastos 0099'!U38+'gastos 7201'!U38+'invers 7300'!U38+'gastos 9722'!U38+'gastos 9801'!U38+'gastos 9901'!U38</f>
        <v>0</v>
      </c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56">
        <f>'gastos 0001'!Z38+'gastos 0099'!Z38+'gastos 7201'!Z38+'invers 7300'!Z38+'gastos 9722'!Z38+'gastos 9801'!Z38+'gastos 9901'!Z38</f>
        <v>0</v>
      </c>
      <c r="AA38" s="56">
        <f>'gastos 0001'!AA38+'gastos 0099'!AA38+'gastos 7201'!AA38+'invers 7300'!AA38+'gastos 9722'!AA38+'gastos 9801'!AA38+'gastos 9901'!AA38</f>
        <v>0</v>
      </c>
      <c r="AB38" s="56">
        <f>'gastos 0001'!AB38+'gastos 0099'!AB38+'gastos 7201'!AB38+'invers 7300'!AB38+'gastos 9722'!AB38+'gastos 9801'!AB38+'gastos 9901'!AB38</f>
        <v>0</v>
      </c>
      <c r="AC38" s="56">
        <f>'gastos 0001'!AC38+'gastos 0099'!AC38+'gastos 7201'!AC38+'invers 7300'!AC38+'gastos 9722'!AC38+'gastos 9801'!AC38+'gastos 9901'!AC38</f>
        <v>0</v>
      </c>
      <c r="AD38" s="56">
        <f>'gastos 0001'!AD38+'gastos 0099'!AD38+'gastos 7201'!AD38+'invers 7300'!AD38+'gastos 9722'!AD38+'gastos 9801'!AD38+'gastos 9901'!AD38</f>
        <v>0</v>
      </c>
      <c r="AE38" s="56">
        <f>'gastos 0001'!AE38+'gastos 0099'!AE38+'gastos 7201'!AE38+'invers 7300'!AE38+'gastos 9722'!AE38+'gastos 9801'!AE38+'gastos 9901'!AE38</f>
        <v>0</v>
      </c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56">
        <f>'gastos 0001'!AJ38+'gastos 0099'!AJ38+'gastos 7201'!AJ38+'invers 7300'!AJ38+'gastos 9722'!AJ38+'gastos 9801'!AJ38+'gastos 9901'!AJ38</f>
        <v>0</v>
      </c>
      <c r="AK38" s="56">
        <f>'gastos 0001'!AK38+'gastos 0099'!AK38+'gastos 7201'!AK38+'invers 7300'!AK38+'gastos 9722'!AK38+'gastos 9801'!AK38+'gastos 9901'!AK38</f>
        <v>0</v>
      </c>
      <c r="AL38" s="56">
        <f>'gastos 0001'!AL38+'gastos 0099'!AL38+'gastos 7201'!AL38+'invers 7300'!AL38+'gastos 9722'!AL38+'gastos 9801'!AL38+'gastos 9901'!AL38</f>
        <v>0</v>
      </c>
      <c r="AM38" s="56">
        <f>'gastos 0001'!AM38+'gastos 0099'!AM38+'gastos 7201'!AM38+'invers 7300'!AM38+'gastos 9722'!AM38+'gastos 9801'!AM38+'gastos 9901'!AM38</f>
        <v>0</v>
      </c>
      <c r="AN38" s="56">
        <f>'gastos 0001'!AN38+'gastos 0099'!AN38+'gastos 7201'!AN38+'invers 7300'!AN38+'gastos 9722'!AN38+'gastos 9801'!AN38+'gastos 9901'!AN38</f>
        <v>0</v>
      </c>
      <c r="AO38" s="56">
        <f>'gastos 0001'!AO38+'gastos 0099'!AO38+'gastos 7201'!AO38+'invers 7300'!AO38+'gastos 9722'!AO38+'gastos 9801'!AO38+'gastos 9901'!AO38</f>
        <v>0</v>
      </c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11"/>
        <v>0</v>
      </c>
      <c r="AX38" s="57">
        <f t="shared" si="19"/>
        <v>0</v>
      </c>
    </row>
    <row r="39" spans="1:50" s="11" customFormat="1" ht="15" x14ac:dyDescent="0.25">
      <c r="A39" s="94">
        <v>12100</v>
      </c>
      <c r="B39" s="95" t="s">
        <v>39</v>
      </c>
      <c r="C39" s="96">
        <f>'gastos 0001'!C39+'gastos 0099'!C39+'gastos 7201'!C39+'invers 7300'!C39+'gastos 9722'!C39+'gastos 9801'!C39+'gastos 9901'!C39</f>
        <v>0</v>
      </c>
      <c r="D39" s="96">
        <f>'gastos 0001'!D39+'gastos 0099'!D39+'gastos 7201'!D39+'invers 7300'!D39+'gastos 9722'!D39+'gastos 9801'!D39+'gastos 9901'!D39</f>
        <v>0</v>
      </c>
      <c r="E39" s="96">
        <f t="shared" si="12"/>
        <v>0</v>
      </c>
      <c r="F39" s="97">
        <f>'gastos 0001'!F39+'gastos 0099'!F39+'gastos 7201'!F39+'invers 7300'!F39+'gastos 9722'!F39+'gastos 9801'!F39+'gastos 9901'!F39</f>
        <v>0</v>
      </c>
      <c r="G39" s="36">
        <f>'gastos 0001'!G39+'gastos 0099'!G39+'gastos 7201'!G39+'invers 7300'!G39+'gastos 9722'!G39+'gastos 9801'!G39+'gastos 9901'!G39</f>
        <v>0</v>
      </c>
      <c r="H39" s="36">
        <f>'gastos 0001'!H39+'gastos 0099'!H39+'gastos 7201'!H39+'invers 7300'!H39+'gastos 9722'!H39+'gastos 9801'!H39+'gastos 9901'!H39</f>
        <v>0</v>
      </c>
      <c r="I39" s="36">
        <f>'gastos 0001'!I39+'gastos 0099'!I39+'gastos 7201'!I39+'invers 7300'!I39+'gastos 9722'!I39+'gastos 9801'!I39+'gastos 9901'!I39</f>
        <v>0</v>
      </c>
      <c r="J39" s="36">
        <f>'gastos 0001'!J39+'gastos 0099'!J39+'gastos 7201'!J39+'invers 7300'!J39+'gastos 9722'!J39+'gastos 9801'!J39+'gastos 9901'!J39</f>
        <v>0</v>
      </c>
      <c r="K39" s="36">
        <f>'gastos 0001'!K39+'gastos 0099'!K39+'gastos 7201'!K39+'invers 7300'!K39+'gastos 9722'!K39+'gastos 9801'!K39+'gastos 9901'!K39</f>
        <v>0</v>
      </c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>
        <f>'gastos 0001'!P39+'gastos 0099'!P39+'gastos 7201'!P39+'invers 7300'!P39+'gastos 9722'!P39+'gastos 9801'!P39+'gastos 9901'!P39</f>
        <v>0</v>
      </c>
      <c r="Q39" s="56">
        <f>'gastos 0001'!Q39+'gastos 0099'!Q39+'gastos 7201'!Q39+'invers 7300'!Q39+'gastos 9722'!Q39+'gastos 9801'!Q39+'gastos 9901'!Q39</f>
        <v>0</v>
      </c>
      <c r="R39" s="56">
        <f>'gastos 0001'!R39+'gastos 0099'!R39+'gastos 7201'!R39+'invers 7300'!R39+'gastos 9722'!R39+'gastos 9801'!R39+'gastos 9901'!R39</f>
        <v>0</v>
      </c>
      <c r="S39" s="56">
        <f>'gastos 0001'!S39+'gastos 0099'!S39+'gastos 7201'!S39+'invers 7300'!S39+'gastos 9722'!S39+'gastos 9801'!S39+'gastos 9901'!S39</f>
        <v>0</v>
      </c>
      <c r="T39" s="56">
        <f>'gastos 0001'!T39+'gastos 0099'!T39+'gastos 7201'!T39+'invers 7300'!T39+'gastos 9722'!T39+'gastos 9801'!T39+'gastos 9901'!T39</f>
        <v>0</v>
      </c>
      <c r="U39" s="56">
        <f>'gastos 0001'!U39+'gastos 0099'!U39+'gastos 7201'!U39+'invers 7300'!U39+'gastos 9722'!U39+'gastos 9801'!U39+'gastos 9901'!U39</f>
        <v>0</v>
      </c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56">
        <f>'gastos 0001'!Z39+'gastos 0099'!Z39+'gastos 7201'!Z39+'invers 7300'!Z39+'gastos 9722'!Z39+'gastos 9801'!Z39+'gastos 9901'!Z39</f>
        <v>0</v>
      </c>
      <c r="AA39" s="56">
        <f>'gastos 0001'!AA39+'gastos 0099'!AA39+'gastos 7201'!AA39+'invers 7300'!AA39+'gastos 9722'!AA39+'gastos 9801'!AA39+'gastos 9901'!AA39</f>
        <v>0</v>
      </c>
      <c r="AB39" s="56">
        <f>'gastos 0001'!AB39+'gastos 0099'!AB39+'gastos 7201'!AB39+'invers 7300'!AB39+'gastos 9722'!AB39+'gastos 9801'!AB39+'gastos 9901'!AB39</f>
        <v>0</v>
      </c>
      <c r="AC39" s="56">
        <f>'gastos 0001'!AC39+'gastos 0099'!AC39+'gastos 7201'!AC39+'invers 7300'!AC39+'gastos 9722'!AC39+'gastos 9801'!AC39+'gastos 9901'!AC39</f>
        <v>0</v>
      </c>
      <c r="AD39" s="56">
        <f>'gastos 0001'!AD39+'gastos 0099'!AD39+'gastos 7201'!AD39+'invers 7300'!AD39+'gastos 9722'!AD39+'gastos 9801'!AD39+'gastos 9901'!AD39</f>
        <v>0</v>
      </c>
      <c r="AE39" s="56">
        <f>'gastos 0001'!AE39+'gastos 0099'!AE39+'gastos 7201'!AE39+'invers 7300'!AE39+'gastos 9722'!AE39+'gastos 9801'!AE39+'gastos 9901'!AE39</f>
        <v>0</v>
      </c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56">
        <f>'gastos 0001'!AJ39+'gastos 0099'!AJ39+'gastos 7201'!AJ39+'invers 7300'!AJ39+'gastos 9722'!AJ39+'gastos 9801'!AJ39+'gastos 9901'!AJ39</f>
        <v>0</v>
      </c>
      <c r="AK39" s="56">
        <f>'gastos 0001'!AK39+'gastos 0099'!AK39+'gastos 7201'!AK39+'invers 7300'!AK39+'gastos 9722'!AK39+'gastos 9801'!AK39+'gastos 9901'!AK39</f>
        <v>0</v>
      </c>
      <c r="AL39" s="56">
        <f>'gastos 0001'!AL39+'gastos 0099'!AL39+'gastos 7201'!AL39+'invers 7300'!AL39+'gastos 9722'!AL39+'gastos 9801'!AL39+'gastos 9901'!AL39</f>
        <v>0</v>
      </c>
      <c r="AM39" s="56">
        <f>'gastos 0001'!AM39+'gastos 0099'!AM39+'gastos 7201'!AM39+'invers 7300'!AM39+'gastos 9722'!AM39+'gastos 9801'!AM39+'gastos 9901'!AM39</f>
        <v>0</v>
      </c>
      <c r="AN39" s="56">
        <f>'gastos 0001'!AN39+'gastos 0099'!AN39+'gastos 7201'!AN39+'invers 7300'!AN39+'gastos 9722'!AN39+'gastos 9801'!AN39+'gastos 9901'!AN39</f>
        <v>0</v>
      </c>
      <c r="AO39" s="56">
        <f>'gastos 0001'!AO39+'gastos 0099'!AO39+'gastos 7201'!AO39+'invers 7300'!AO39+'gastos 9722'!AO39+'gastos 9801'!AO39+'gastos 9901'!AO39</f>
        <v>0</v>
      </c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11"/>
        <v>0</v>
      </c>
      <c r="AX39" s="57">
        <f t="shared" si="19"/>
        <v>0</v>
      </c>
    </row>
    <row r="40" spans="1:50" s="11" customFormat="1" ht="15" x14ac:dyDescent="0.25">
      <c r="A40" s="94">
        <v>13110</v>
      </c>
      <c r="B40" s="95" t="s">
        <v>40</v>
      </c>
      <c r="C40" s="96">
        <f>'gastos 0001'!C40+'gastos 0099'!C40+'gastos 7201'!C40+'invers 7300'!C40+'gastos 9722'!C40+'gastos 9801'!C40+'gastos 9901'!C40</f>
        <v>0</v>
      </c>
      <c r="D40" s="96">
        <f>'gastos 0001'!D40+'gastos 0099'!D40+'gastos 7201'!D40+'invers 7300'!D40+'gastos 9722'!D40+'gastos 9801'!D40+'gastos 9901'!D40</f>
        <v>0</v>
      </c>
      <c r="E40" s="96">
        <f t="shared" si="12"/>
        <v>0</v>
      </c>
      <c r="F40" s="97">
        <f>'gastos 0001'!F40+'gastos 0099'!F40+'gastos 7201'!F40+'invers 7300'!F40+'gastos 9722'!F40+'gastos 9801'!F40+'gastos 9901'!F40</f>
        <v>0</v>
      </c>
      <c r="G40" s="36">
        <f>'gastos 0001'!G40+'gastos 0099'!G40+'gastos 7201'!G40+'invers 7300'!G40+'gastos 9722'!G40+'gastos 9801'!G40+'gastos 9901'!G40</f>
        <v>0</v>
      </c>
      <c r="H40" s="36">
        <f>'gastos 0001'!H40+'gastos 0099'!H40+'gastos 7201'!H40+'invers 7300'!H40+'gastos 9722'!H40+'gastos 9801'!H40+'gastos 9901'!H40</f>
        <v>0</v>
      </c>
      <c r="I40" s="36">
        <f>'gastos 0001'!I40+'gastos 0099'!I40+'gastos 7201'!I40+'invers 7300'!I40+'gastos 9722'!I40+'gastos 9801'!I40+'gastos 9901'!I40</f>
        <v>0</v>
      </c>
      <c r="J40" s="36">
        <f>'gastos 0001'!J40+'gastos 0099'!J40+'gastos 7201'!J40+'invers 7300'!J40+'gastos 9722'!J40+'gastos 9801'!J40+'gastos 9901'!J40</f>
        <v>0</v>
      </c>
      <c r="K40" s="36">
        <f>'gastos 0001'!K40+'gastos 0099'!K40+'gastos 7201'!K40+'invers 7300'!K40+'gastos 9722'!K40+'gastos 9801'!K40+'gastos 9901'!K40</f>
        <v>0</v>
      </c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>
        <f>'gastos 0001'!P40+'gastos 0099'!P40+'gastos 7201'!P40+'invers 7300'!P40+'gastos 9722'!P40+'gastos 9801'!P40+'gastos 9901'!P40</f>
        <v>0</v>
      </c>
      <c r="Q40" s="56">
        <f>'gastos 0001'!Q40+'gastos 0099'!Q40+'gastos 7201'!Q40+'invers 7300'!Q40+'gastos 9722'!Q40+'gastos 9801'!Q40+'gastos 9901'!Q40</f>
        <v>0</v>
      </c>
      <c r="R40" s="56">
        <f>'gastos 0001'!R40+'gastos 0099'!R40+'gastos 7201'!R40+'invers 7300'!R40+'gastos 9722'!R40+'gastos 9801'!R40+'gastos 9901'!R40</f>
        <v>0</v>
      </c>
      <c r="S40" s="56">
        <f>'gastos 0001'!S40+'gastos 0099'!S40+'gastos 7201'!S40+'invers 7300'!S40+'gastos 9722'!S40+'gastos 9801'!S40+'gastos 9901'!S40</f>
        <v>0</v>
      </c>
      <c r="T40" s="56">
        <f>'gastos 0001'!T40+'gastos 0099'!T40+'gastos 7201'!T40+'invers 7300'!T40+'gastos 9722'!T40+'gastos 9801'!T40+'gastos 9901'!T40</f>
        <v>0</v>
      </c>
      <c r="U40" s="56">
        <f>'gastos 0001'!U40+'gastos 0099'!U40+'gastos 7201'!U40+'invers 7300'!U40+'gastos 9722'!U40+'gastos 9801'!U40+'gastos 9901'!U40</f>
        <v>0</v>
      </c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56">
        <f>'gastos 0001'!Z40+'gastos 0099'!Z40+'gastos 7201'!Z40+'invers 7300'!Z40+'gastos 9722'!Z40+'gastos 9801'!Z40+'gastos 9901'!Z40</f>
        <v>0</v>
      </c>
      <c r="AA40" s="56">
        <f>'gastos 0001'!AA40+'gastos 0099'!AA40+'gastos 7201'!AA40+'invers 7300'!AA40+'gastos 9722'!AA40+'gastos 9801'!AA40+'gastos 9901'!AA40</f>
        <v>0</v>
      </c>
      <c r="AB40" s="56">
        <f>'gastos 0001'!AB40+'gastos 0099'!AB40+'gastos 7201'!AB40+'invers 7300'!AB40+'gastos 9722'!AB40+'gastos 9801'!AB40+'gastos 9901'!AB40</f>
        <v>0</v>
      </c>
      <c r="AC40" s="56">
        <f>'gastos 0001'!AC40+'gastos 0099'!AC40+'gastos 7201'!AC40+'invers 7300'!AC40+'gastos 9722'!AC40+'gastos 9801'!AC40+'gastos 9901'!AC40</f>
        <v>0</v>
      </c>
      <c r="AD40" s="56">
        <f>'gastos 0001'!AD40+'gastos 0099'!AD40+'gastos 7201'!AD40+'invers 7300'!AD40+'gastos 9722'!AD40+'gastos 9801'!AD40+'gastos 9901'!AD40</f>
        <v>0</v>
      </c>
      <c r="AE40" s="56">
        <f>'gastos 0001'!AE40+'gastos 0099'!AE40+'gastos 7201'!AE40+'invers 7300'!AE40+'gastos 9722'!AE40+'gastos 9801'!AE40+'gastos 9901'!AE40</f>
        <v>0</v>
      </c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56">
        <f>'gastos 0001'!AJ40+'gastos 0099'!AJ40+'gastos 7201'!AJ40+'invers 7300'!AJ40+'gastos 9722'!AJ40+'gastos 9801'!AJ40+'gastos 9901'!AJ40</f>
        <v>0</v>
      </c>
      <c r="AK40" s="56">
        <f>'gastos 0001'!AK40+'gastos 0099'!AK40+'gastos 7201'!AK40+'invers 7300'!AK40+'gastos 9722'!AK40+'gastos 9801'!AK40+'gastos 9901'!AK40</f>
        <v>0</v>
      </c>
      <c r="AL40" s="56">
        <f>'gastos 0001'!AL40+'gastos 0099'!AL40+'gastos 7201'!AL40+'invers 7300'!AL40+'gastos 9722'!AL40+'gastos 9801'!AL40+'gastos 9901'!AL40</f>
        <v>0</v>
      </c>
      <c r="AM40" s="56">
        <f>'gastos 0001'!AM40+'gastos 0099'!AM40+'gastos 7201'!AM40+'invers 7300'!AM40+'gastos 9722'!AM40+'gastos 9801'!AM40+'gastos 9901'!AM40</f>
        <v>0</v>
      </c>
      <c r="AN40" s="56">
        <f>'gastos 0001'!AN40+'gastos 0099'!AN40+'gastos 7201'!AN40+'invers 7300'!AN40+'gastos 9722'!AN40+'gastos 9801'!AN40+'gastos 9901'!AN40</f>
        <v>0</v>
      </c>
      <c r="AO40" s="56">
        <f>'gastos 0001'!AO40+'gastos 0099'!AO40+'gastos 7201'!AO40+'invers 7300'!AO40+'gastos 9722'!AO40+'gastos 9801'!AO40+'gastos 9901'!AO40</f>
        <v>0</v>
      </c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11"/>
        <v>0</v>
      </c>
      <c r="AX40" s="57">
        <f t="shared" si="19"/>
        <v>0</v>
      </c>
    </row>
    <row r="41" spans="1:50" s="11" customFormat="1" ht="15" x14ac:dyDescent="0.25">
      <c r="A41" s="94">
        <v>13120</v>
      </c>
      <c r="B41" s="95" t="s">
        <v>41</v>
      </c>
      <c r="C41" s="96">
        <f>'gastos 0001'!C41+'gastos 0099'!C41+'gastos 7201'!C41+'invers 7300'!C41+'gastos 9722'!C41+'gastos 9801'!C41+'gastos 9901'!C41</f>
        <v>0</v>
      </c>
      <c r="D41" s="96">
        <f>'gastos 0001'!D41+'gastos 0099'!D41+'gastos 7201'!D41+'invers 7300'!D41+'gastos 9722'!D41+'gastos 9801'!D41+'gastos 9901'!D41</f>
        <v>0</v>
      </c>
      <c r="E41" s="96">
        <f t="shared" si="12"/>
        <v>0</v>
      </c>
      <c r="F41" s="97">
        <f>'gastos 0001'!F41+'gastos 0099'!F41+'gastos 7201'!F41+'invers 7300'!F41+'gastos 9722'!F41+'gastos 9801'!F41+'gastos 9901'!F41</f>
        <v>0</v>
      </c>
      <c r="G41" s="36">
        <f>'gastos 0001'!G41+'gastos 0099'!G41+'gastos 7201'!G41+'invers 7300'!G41+'gastos 9722'!G41+'gastos 9801'!G41+'gastos 9901'!G41</f>
        <v>0</v>
      </c>
      <c r="H41" s="36">
        <f>'gastos 0001'!H41+'gastos 0099'!H41+'gastos 7201'!H41+'invers 7300'!H41+'gastos 9722'!H41+'gastos 9801'!H41+'gastos 9901'!H41</f>
        <v>0</v>
      </c>
      <c r="I41" s="36">
        <f>'gastos 0001'!I41+'gastos 0099'!I41+'gastos 7201'!I41+'invers 7300'!I41+'gastos 9722'!I41+'gastos 9801'!I41+'gastos 9901'!I41</f>
        <v>0</v>
      </c>
      <c r="J41" s="36">
        <f>'gastos 0001'!J41+'gastos 0099'!J41+'gastos 7201'!J41+'invers 7300'!J41+'gastos 9722'!J41+'gastos 9801'!J41+'gastos 9901'!J41</f>
        <v>0</v>
      </c>
      <c r="K41" s="36">
        <f>'gastos 0001'!K41+'gastos 0099'!K41+'gastos 7201'!K41+'invers 7300'!K41+'gastos 9722'!K41+'gastos 9801'!K41+'gastos 9901'!K41</f>
        <v>0</v>
      </c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>
        <f>'gastos 0001'!P41+'gastos 0099'!P41+'gastos 7201'!P41+'invers 7300'!P41+'gastos 9722'!P41+'gastos 9801'!P41+'gastos 9901'!P41</f>
        <v>0</v>
      </c>
      <c r="Q41" s="56">
        <f>'gastos 0001'!Q41+'gastos 0099'!Q41+'gastos 7201'!Q41+'invers 7300'!Q41+'gastos 9722'!Q41+'gastos 9801'!Q41+'gastos 9901'!Q41</f>
        <v>0</v>
      </c>
      <c r="R41" s="56">
        <f>'gastos 0001'!R41+'gastos 0099'!R41+'gastos 7201'!R41+'invers 7300'!R41+'gastos 9722'!R41+'gastos 9801'!R41+'gastos 9901'!R41</f>
        <v>0</v>
      </c>
      <c r="S41" s="56">
        <f>'gastos 0001'!S41+'gastos 0099'!S41+'gastos 7201'!S41+'invers 7300'!S41+'gastos 9722'!S41+'gastos 9801'!S41+'gastos 9901'!S41</f>
        <v>0</v>
      </c>
      <c r="T41" s="56">
        <f>'gastos 0001'!T41+'gastos 0099'!T41+'gastos 7201'!T41+'invers 7300'!T41+'gastos 9722'!T41+'gastos 9801'!T41+'gastos 9901'!T41</f>
        <v>0</v>
      </c>
      <c r="U41" s="56">
        <f>'gastos 0001'!U41+'gastos 0099'!U41+'gastos 7201'!U41+'invers 7300'!U41+'gastos 9722'!U41+'gastos 9801'!U41+'gastos 9901'!U41</f>
        <v>0</v>
      </c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56">
        <f>'gastos 0001'!Z41+'gastos 0099'!Z41+'gastos 7201'!Z41+'invers 7300'!Z41+'gastos 9722'!Z41+'gastos 9801'!Z41+'gastos 9901'!Z41</f>
        <v>0</v>
      </c>
      <c r="AA41" s="56">
        <f>'gastos 0001'!AA41+'gastos 0099'!AA41+'gastos 7201'!AA41+'invers 7300'!AA41+'gastos 9722'!AA41+'gastos 9801'!AA41+'gastos 9901'!AA41</f>
        <v>0</v>
      </c>
      <c r="AB41" s="56">
        <f>'gastos 0001'!AB41+'gastos 0099'!AB41+'gastos 7201'!AB41+'invers 7300'!AB41+'gastos 9722'!AB41+'gastos 9801'!AB41+'gastos 9901'!AB41</f>
        <v>0</v>
      </c>
      <c r="AC41" s="56">
        <f>'gastos 0001'!AC41+'gastos 0099'!AC41+'gastos 7201'!AC41+'invers 7300'!AC41+'gastos 9722'!AC41+'gastos 9801'!AC41+'gastos 9901'!AC41</f>
        <v>0</v>
      </c>
      <c r="AD41" s="56">
        <f>'gastos 0001'!AD41+'gastos 0099'!AD41+'gastos 7201'!AD41+'invers 7300'!AD41+'gastos 9722'!AD41+'gastos 9801'!AD41+'gastos 9901'!AD41</f>
        <v>0</v>
      </c>
      <c r="AE41" s="56">
        <f>'gastos 0001'!AE41+'gastos 0099'!AE41+'gastos 7201'!AE41+'invers 7300'!AE41+'gastos 9722'!AE41+'gastos 9801'!AE41+'gastos 9901'!AE41</f>
        <v>0</v>
      </c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56">
        <f>'gastos 0001'!AJ41+'gastos 0099'!AJ41+'gastos 7201'!AJ41+'invers 7300'!AJ41+'gastos 9722'!AJ41+'gastos 9801'!AJ41+'gastos 9901'!AJ41</f>
        <v>0</v>
      </c>
      <c r="AK41" s="56">
        <f>'gastos 0001'!AK41+'gastos 0099'!AK41+'gastos 7201'!AK41+'invers 7300'!AK41+'gastos 9722'!AK41+'gastos 9801'!AK41+'gastos 9901'!AK41</f>
        <v>0</v>
      </c>
      <c r="AL41" s="56">
        <f>'gastos 0001'!AL41+'gastos 0099'!AL41+'gastos 7201'!AL41+'invers 7300'!AL41+'gastos 9722'!AL41+'gastos 9801'!AL41+'gastos 9901'!AL41</f>
        <v>0</v>
      </c>
      <c r="AM41" s="56">
        <f>'gastos 0001'!AM41+'gastos 0099'!AM41+'gastos 7201'!AM41+'invers 7300'!AM41+'gastos 9722'!AM41+'gastos 9801'!AM41+'gastos 9901'!AM41</f>
        <v>0</v>
      </c>
      <c r="AN41" s="56">
        <f>'gastos 0001'!AN41+'gastos 0099'!AN41+'gastos 7201'!AN41+'invers 7300'!AN41+'gastos 9722'!AN41+'gastos 9801'!AN41+'gastos 9901'!AN41</f>
        <v>0</v>
      </c>
      <c r="AO41" s="56">
        <f>'gastos 0001'!AO41+'gastos 0099'!AO41+'gastos 7201'!AO41+'invers 7300'!AO41+'gastos 9722'!AO41+'gastos 9801'!AO41+'gastos 9901'!AO41</f>
        <v>0</v>
      </c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11"/>
        <v>0</v>
      </c>
      <c r="AX41" s="57">
        <f t="shared" si="19"/>
        <v>0</v>
      </c>
    </row>
    <row r="42" spans="1:50" s="11" customFormat="1" ht="15" x14ac:dyDescent="0.25">
      <c r="A42" s="100">
        <v>13131</v>
      </c>
      <c r="B42" s="101" t="s">
        <v>42</v>
      </c>
      <c r="C42" s="96">
        <f>'gastos 0001'!C42+'gastos 0099'!C42+'gastos 7201'!C42+'invers 7300'!C42+'gastos 9722'!C42+'gastos 9801'!C42+'gastos 9901'!C42</f>
        <v>0</v>
      </c>
      <c r="D42" s="96">
        <f>'gastos 0001'!D42+'gastos 0099'!D42+'gastos 7201'!D42+'invers 7300'!D42+'gastos 9722'!D42+'gastos 9801'!D42+'gastos 9901'!D42</f>
        <v>0</v>
      </c>
      <c r="E42" s="96">
        <f t="shared" si="12"/>
        <v>0</v>
      </c>
      <c r="F42" s="97">
        <f>'gastos 0001'!F42+'gastos 0099'!F42+'gastos 7201'!F42+'invers 7300'!F42+'gastos 9722'!F42+'gastos 9801'!F42+'gastos 9901'!F42</f>
        <v>0</v>
      </c>
      <c r="G42" s="36">
        <f>'gastos 0001'!G42+'gastos 0099'!G42+'gastos 7201'!G42+'invers 7300'!G42+'gastos 9722'!G42+'gastos 9801'!G42+'gastos 9901'!G42</f>
        <v>0</v>
      </c>
      <c r="H42" s="36">
        <f>'gastos 0001'!H42+'gastos 0099'!H42+'gastos 7201'!H42+'invers 7300'!H42+'gastos 9722'!H42+'gastos 9801'!H42+'gastos 9901'!H42</f>
        <v>0</v>
      </c>
      <c r="I42" s="36">
        <f>'gastos 0001'!I42+'gastos 0099'!I42+'gastos 7201'!I42+'invers 7300'!I42+'gastos 9722'!I42+'gastos 9801'!I42+'gastos 9901'!I42</f>
        <v>0</v>
      </c>
      <c r="J42" s="36">
        <f>'gastos 0001'!J42+'gastos 0099'!J42+'gastos 7201'!J42+'invers 7300'!J42+'gastos 9722'!J42+'gastos 9801'!J42+'gastos 9901'!J42</f>
        <v>0</v>
      </c>
      <c r="K42" s="36">
        <f>'gastos 0001'!K42+'gastos 0099'!K42+'gastos 7201'!K42+'invers 7300'!K42+'gastos 9722'!K42+'gastos 9801'!K42+'gastos 9901'!K42</f>
        <v>0</v>
      </c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>
        <f>'gastos 0001'!P42+'gastos 0099'!P42+'gastos 7201'!P42+'invers 7300'!P42+'gastos 9722'!P42+'gastos 9801'!P42+'gastos 9901'!P42</f>
        <v>0</v>
      </c>
      <c r="Q42" s="56">
        <f>'gastos 0001'!Q42+'gastos 0099'!Q42+'gastos 7201'!Q42+'invers 7300'!Q42+'gastos 9722'!Q42+'gastos 9801'!Q42+'gastos 9901'!Q42</f>
        <v>0</v>
      </c>
      <c r="R42" s="56">
        <f>'gastos 0001'!R42+'gastos 0099'!R42+'gastos 7201'!R42+'invers 7300'!R42+'gastos 9722'!R42+'gastos 9801'!R42+'gastos 9901'!R42</f>
        <v>0</v>
      </c>
      <c r="S42" s="56">
        <f>'gastos 0001'!S42+'gastos 0099'!S42+'gastos 7201'!S42+'invers 7300'!S42+'gastos 9722'!S42+'gastos 9801'!S42+'gastos 9901'!S42</f>
        <v>0</v>
      </c>
      <c r="T42" s="56">
        <f>'gastos 0001'!T42+'gastos 0099'!T42+'gastos 7201'!T42+'invers 7300'!T42+'gastos 9722'!T42+'gastos 9801'!T42+'gastos 9901'!T42</f>
        <v>0</v>
      </c>
      <c r="U42" s="56">
        <f>'gastos 0001'!U42+'gastos 0099'!U42+'gastos 7201'!U42+'invers 7300'!U42+'gastos 9722'!U42+'gastos 9801'!U42+'gastos 9901'!U42</f>
        <v>0</v>
      </c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56">
        <f>'gastos 0001'!Z42+'gastos 0099'!Z42+'gastos 7201'!Z42+'invers 7300'!Z42+'gastos 9722'!Z42+'gastos 9801'!Z42+'gastos 9901'!Z42</f>
        <v>0</v>
      </c>
      <c r="AA42" s="56">
        <f>'gastos 0001'!AA42+'gastos 0099'!AA42+'gastos 7201'!AA42+'invers 7300'!AA42+'gastos 9722'!AA42+'gastos 9801'!AA42+'gastos 9901'!AA42</f>
        <v>0</v>
      </c>
      <c r="AB42" s="56">
        <f>'gastos 0001'!AB42+'gastos 0099'!AB42+'gastos 7201'!AB42+'invers 7300'!AB42+'gastos 9722'!AB42+'gastos 9801'!AB42+'gastos 9901'!AB42</f>
        <v>0</v>
      </c>
      <c r="AC42" s="56">
        <f>'gastos 0001'!AC42+'gastos 0099'!AC42+'gastos 7201'!AC42+'invers 7300'!AC42+'gastos 9722'!AC42+'gastos 9801'!AC42+'gastos 9901'!AC42</f>
        <v>0</v>
      </c>
      <c r="AD42" s="56">
        <f>'gastos 0001'!AD42+'gastos 0099'!AD42+'gastos 7201'!AD42+'invers 7300'!AD42+'gastos 9722'!AD42+'gastos 9801'!AD42+'gastos 9901'!AD42</f>
        <v>0</v>
      </c>
      <c r="AE42" s="56">
        <f>'gastos 0001'!AE42+'gastos 0099'!AE42+'gastos 7201'!AE42+'invers 7300'!AE42+'gastos 9722'!AE42+'gastos 9801'!AE42+'gastos 9901'!AE42</f>
        <v>0</v>
      </c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56">
        <f>'gastos 0001'!AJ42+'gastos 0099'!AJ42+'gastos 7201'!AJ42+'invers 7300'!AJ42+'gastos 9722'!AJ42+'gastos 9801'!AJ42+'gastos 9901'!AJ42</f>
        <v>0</v>
      </c>
      <c r="AK42" s="56">
        <f>'gastos 0001'!AK42+'gastos 0099'!AK42+'gastos 7201'!AK42+'invers 7300'!AK42+'gastos 9722'!AK42+'gastos 9801'!AK42+'gastos 9901'!AK42</f>
        <v>0</v>
      </c>
      <c r="AL42" s="56">
        <f>'gastos 0001'!AL42+'gastos 0099'!AL42+'gastos 7201'!AL42+'invers 7300'!AL42+'gastos 9722'!AL42+'gastos 9801'!AL42+'gastos 9901'!AL42</f>
        <v>0</v>
      </c>
      <c r="AM42" s="56">
        <f>'gastos 0001'!AM42+'gastos 0099'!AM42+'gastos 7201'!AM42+'invers 7300'!AM42+'gastos 9722'!AM42+'gastos 9801'!AM42+'gastos 9901'!AM42</f>
        <v>0</v>
      </c>
      <c r="AN42" s="56">
        <f>'gastos 0001'!AN42+'gastos 0099'!AN42+'gastos 7201'!AN42+'invers 7300'!AN42+'gastos 9722'!AN42+'gastos 9801'!AN42+'gastos 9901'!AN42</f>
        <v>0</v>
      </c>
      <c r="AO42" s="56">
        <f>'gastos 0001'!AO42+'gastos 0099'!AO42+'gastos 7201'!AO42+'invers 7300'!AO42+'gastos 9722'!AO42+'gastos 9801'!AO42+'gastos 9901'!AO42</f>
        <v>0</v>
      </c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11"/>
        <v>0</v>
      </c>
      <c r="AX42" s="57">
        <f t="shared" si="19"/>
        <v>0</v>
      </c>
    </row>
    <row r="43" spans="1:50" s="11" customFormat="1" ht="15" x14ac:dyDescent="0.25">
      <c r="A43" s="94">
        <v>13200</v>
      </c>
      <c r="B43" s="95" t="s">
        <v>43</v>
      </c>
      <c r="C43" s="96">
        <f>'gastos 0001'!C43+'gastos 0099'!C43+'gastos 7201'!C43+'invers 7300'!C43+'gastos 9722'!C43+'gastos 9801'!C43+'gastos 9901'!C43</f>
        <v>0</v>
      </c>
      <c r="D43" s="96">
        <f>'gastos 0001'!D43+'gastos 0099'!D43+'gastos 7201'!D43+'invers 7300'!D43+'gastos 9722'!D43+'gastos 9801'!D43+'gastos 9901'!D43</f>
        <v>0</v>
      </c>
      <c r="E43" s="96">
        <f t="shared" si="12"/>
        <v>0</v>
      </c>
      <c r="F43" s="97">
        <f>'gastos 0001'!F43+'gastos 0099'!F43+'gastos 7201'!F43+'invers 7300'!F43+'gastos 9722'!F43+'gastos 9801'!F43+'gastos 9901'!F43</f>
        <v>0</v>
      </c>
      <c r="G43" s="36">
        <f>'gastos 0001'!G43+'gastos 0099'!G43+'gastos 7201'!G43+'invers 7300'!G43+'gastos 9722'!G43+'gastos 9801'!G43+'gastos 9901'!G43</f>
        <v>0</v>
      </c>
      <c r="H43" s="36">
        <f>'gastos 0001'!H43+'gastos 0099'!H43+'gastos 7201'!H43+'invers 7300'!H43+'gastos 9722'!H43+'gastos 9801'!H43+'gastos 9901'!H43</f>
        <v>0</v>
      </c>
      <c r="I43" s="36">
        <f>'gastos 0001'!I43+'gastos 0099'!I43+'gastos 7201'!I43+'invers 7300'!I43+'gastos 9722'!I43+'gastos 9801'!I43+'gastos 9901'!I43</f>
        <v>0</v>
      </c>
      <c r="J43" s="36">
        <f>'gastos 0001'!J43+'gastos 0099'!J43+'gastos 7201'!J43+'invers 7300'!J43+'gastos 9722'!J43+'gastos 9801'!J43+'gastos 9901'!J43</f>
        <v>0</v>
      </c>
      <c r="K43" s="36">
        <f>'gastos 0001'!K43+'gastos 0099'!K43+'gastos 7201'!K43+'invers 7300'!K43+'gastos 9722'!K43+'gastos 9801'!K43+'gastos 9901'!K43</f>
        <v>0</v>
      </c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56">
        <f>'gastos 0001'!P43+'gastos 0099'!P43+'gastos 7201'!P43+'invers 7300'!P43+'gastos 9722'!P43+'gastos 9801'!P43+'gastos 9901'!P43</f>
        <v>0</v>
      </c>
      <c r="Q43" s="56">
        <f>'gastos 0001'!Q43+'gastos 0099'!Q43+'gastos 7201'!Q43+'invers 7300'!Q43+'gastos 9722'!Q43+'gastos 9801'!Q43+'gastos 9901'!Q43</f>
        <v>0</v>
      </c>
      <c r="R43" s="56">
        <f>'gastos 0001'!R43+'gastos 0099'!R43+'gastos 7201'!R43+'invers 7300'!R43+'gastos 9722'!R43+'gastos 9801'!R43+'gastos 9901'!R43</f>
        <v>0</v>
      </c>
      <c r="S43" s="56">
        <f>'gastos 0001'!S43+'gastos 0099'!S43+'gastos 7201'!S43+'invers 7300'!S43+'gastos 9722'!S43+'gastos 9801'!S43+'gastos 9901'!S43</f>
        <v>0</v>
      </c>
      <c r="T43" s="56">
        <f>'gastos 0001'!T43+'gastos 0099'!T43+'gastos 7201'!T43+'invers 7300'!T43+'gastos 9722'!T43+'gastos 9801'!T43+'gastos 9901'!T43</f>
        <v>0</v>
      </c>
      <c r="U43" s="56">
        <f>'gastos 0001'!U43+'gastos 0099'!U43+'gastos 7201'!U43+'invers 7300'!U43+'gastos 9722'!U43+'gastos 9801'!U43+'gastos 9901'!U43</f>
        <v>0</v>
      </c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56">
        <f>'gastos 0001'!Z43+'gastos 0099'!Z43+'gastos 7201'!Z43+'invers 7300'!Z43+'gastos 9722'!Z43+'gastos 9801'!Z43+'gastos 9901'!Z43</f>
        <v>0</v>
      </c>
      <c r="AA43" s="56">
        <f>'gastos 0001'!AA43+'gastos 0099'!AA43+'gastos 7201'!AA43+'invers 7300'!AA43+'gastos 9722'!AA43+'gastos 9801'!AA43+'gastos 9901'!AA43</f>
        <v>0</v>
      </c>
      <c r="AB43" s="56">
        <f>'gastos 0001'!AB43+'gastos 0099'!AB43+'gastos 7201'!AB43+'invers 7300'!AB43+'gastos 9722'!AB43+'gastos 9801'!AB43+'gastos 9901'!AB43</f>
        <v>0</v>
      </c>
      <c r="AC43" s="56">
        <f>'gastos 0001'!AC43+'gastos 0099'!AC43+'gastos 7201'!AC43+'invers 7300'!AC43+'gastos 9722'!AC43+'gastos 9801'!AC43+'gastos 9901'!AC43</f>
        <v>0</v>
      </c>
      <c r="AD43" s="56">
        <f>'gastos 0001'!AD43+'gastos 0099'!AD43+'gastos 7201'!AD43+'invers 7300'!AD43+'gastos 9722'!AD43+'gastos 9801'!AD43+'gastos 9901'!AD43</f>
        <v>0</v>
      </c>
      <c r="AE43" s="56">
        <f>'gastos 0001'!AE43+'gastos 0099'!AE43+'gastos 7201'!AE43+'invers 7300'!AE43+'gastos 9722'!AE43+'gastos 9801'!AE43+'gastos 9901'!AE43</f>
        <v>0</v>
      </c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56">
        <f>'gastos 0001'!AJ43+'gastos 0099'!AJ43+'gastos 7201'!AJ43+'invers 7300'!AJ43+'gastos 9722'!AJ43+'gastos 9801'!AJ43+'gastos 9901'!AJ43</f>
        <v>0</v>
      </c>
      <c r="AK43" s="56">
        <f>'gastos 0001'!AK43+'gastos 0099'!AK43+'gastos 7201'!AK43+'invers 7300'!AK43+'gastos 9722'!AK43+'gastos 9801'!AK43+'gastos 9901'!AK43</f>
        <v>0</v>
      </c>
      <c r="AL43" s="56">
        <f>'gastos 0001'!AL43+'gastos 0099'!AL43+'gastos 7201'!AL43+'invers 7300'!AL43+'gastos 9722'!AL43+'gastos 9801'!AL43+'gastos 9901'!AL43</f>
        <v>0</v>
      </c>
      <c r="AM43" s="56">
        <f>'gastos 0001'!AM43+'gastos 0099'!AM43+'gastos 7201'!AM43+'invers 7300'!AM43+'gastos 9722'!AM43+'gastos 9801'!AM43+'gastos 9901'!AM43</f>
        <v>0</v>
      </c>
      <c r="AN43" s="56">
        <f>'gastos 0001'!AN43+'gastos 0099'!AN43+'gastos 7201'!AN43+'invers 7300'!AN43+'gastos 9722'!AN43+'gastos 9801'!AN43+'gastos 9901'!AN43</f>
        <v>0</v>
      </c>
      <c r="AO43" s="56">
        <f>'gastos 0001'!AO43+'gastos 0099'!AO43+'gastos 7201'!AO43+'invers 7300'!AO43+'gastos 9722'!AO43+'gastos 9801'!AO43+'gastos 9901'!AO43</f>
        <v>0</v>
      </c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11"/>
        <v>0</v>
      </c>
      <c r="AX43" s="57">
        <f t="shared" si="19"/>
        <v>0</v>
      </c>
    </row>
    <row r="44" spans="1:50" s="11" customFormat="1" ht="15" hidden="1" x14ac:dyDescent="0.25">
      <c r="A44" s="94">
        <v>15200</v>
      </c>
      <c r="B44" s="95" t="s">
        <v>44</v>
      </c>
      <c r="C44" s="96">
        <f>'gastos 0001'!C44+'gastos 0099'!C44+'gastos 7201'!C44+'invers 7300'!C44+'gastos 9722'!C44+'gastos 9801'!C44+'gastos 9901'!C44</f>
        <v>0</v>
      </c>
      <c r="D44" s="96">
        <f>'gastos 0001'!D44+'gastos 0099'!D44+'gastos 7201'!D44+'invers 7300'!D44+'gastos 9722'!D44+'gastos 9801'!D44+'gastos 9901'!D44</f>
        <v>0</v>
      </c>
      <c r="E44" s="96">
        <f t="shared" si="12"/>
        <v>0</v>
      </c>
      <c r="F44" s="97">
        <f>'gastos 0001'!F44+'gastos 0099'!F44+'gastos 7201'!F44+'invers 7300'!F44+'gastos 9722'!F44+'gastos 9801'!F44+'gastos 9901'!F44</f>
        <v>0</v>
      </c>
      <c r="G44" s="36">
        <f>'gastos 0001'!G44+'gastos 0099'!G44+'gastos 7201'!G44+'invers 7300'!G44+'gastos 9722'!G44+'gastos 9801'!G44+'gastos 9901'!G44</f>
        <v>0</v>
      </c>
      <c r="H44" s="36">
        <f>'gastos 0001'!H44+'gastos 0099'!H44+'gastos 7201'!H44+'invers 7300'!H44+'gastos 9722'!H44+'gastos 9801'!H44+'gastos 9901'!H44</f>
        <v>0</v>
      </c>
      <c r="I44" s="36">
        <f>'gastos 0001'!I44+'gastos 0099'!I44+'gastos 7201'!I44+'invers 7300'!I44+'gastos 9722'!I44+'gastos 9801'!I44+'gastos 9901'!I44</f>
        <v>0</v>
      </c>
      <c r="J44" s="36">
        <f>'gastos 0001'!J44+'gastos 0099'!J44+'gastos 7201'!J44+'invers 7300'!J44+'gastos 9722'!J44+'gastos 9801'!J44+'gastos 9901'!J44</f>
        <v>0</v>
      </c>
      <c r="K44" s="36">
        <f>'gastos 0001'!K44+'gastos 0099'!K44+'gastos 7201'!K44+'invers 7300'!K44+'gastos 9722'!K44+'gastos 9801'!K44+'gastos 9901'!K44</f>
        <v>0</v>
      </c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56">
        <f>'gastos 0001'!P44+'gastos 0099'!P44+'gastos 7201'!P44+'invers 7300'!P44+'gastos 9722'!P44+'gastos 9801'!P44+'gastos 9901'!P44</f>
        <v>0</v>
      </c>
      <c r="Q44" s="56">
        <f>'gastos 0001'!Q44+'gastos 0099'!Q44+'gastos 7201'!Q44+'invers 7300'!Q44+'gastos 9722'!Q44+'gastos 9801'!Q44+'gastos 9901'!Q44</f>
        <v>0</v>
      </c>
      <c r="R44" s="56">
        <f>'gastos 0001'!R44+'gastos 0099'!R44+'gastos 7201'!R44+'invers 7300'!R44+'gastos 9722'!R44+'gastos 9801'!R44+'gastos 9901'!R44</f>
        <v>0</v>
      </c>
      <c r="S44" s="56">
        <f>'gastos 0001'!S44+'gastos 0099'!S44+'gastos 7201'!S44+'invers 7300'!S44+'gastos 9722'!S44+'gastos 9801'!S44+'gastos 9901'!S44</f>
        <v>0</v>
      </c>
      <c r="T44" s="56">
        <f>'gastos 0001'!T44+'gastos 0099'!T44+'gastos 7201'!T44+'invers 7300'!T44+'gastos 9722'!T44+'gastos 9801'!T44+'gastos 9901'!T44</f>
        <v>0</v>
      </c>
      <c r="U44" s="56">
        <f>'gastos 0001'!U44+'gastos 0099'!U44+'gastos 7201'!U44+'invers 7300'!U44+'gastos 9722'!U44+'gastos 9801'!U44+'gastos 9901'!U44</f>
        <v>0</v>
      </c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56">
        <f>'gastos 0001'!Z44+'gastos 0099'!Z44+'gastos 7201'!Z44+'invers 7300'!Z44+'gastos 9722'!Z44+'gastos 9801'!Z44+'gastos 9901'!Z44</f>
        <v>0</v>
      </c>
      <c r="AA44" s="56">
        <f>'gastos 0001'!AA44+'gastos 0099'!AA44+'gastos 7201'!AA44+'invers 7300'!AA44+'gastos 9722'!AA44+'gastos 9801'!AA44+'gastos 9901'!AA44</f>
        <v>0</v>
      </c>
      <c r="AB44" s="56">
        <f>'gastos 0001'!AB44+'gastos 0099'!AB44+'gastos 7201'!AB44+'invers 7300'!AB44+'gastos 9722'!AB44+'gastos 9801'!AB44+'gastos 9901'!AB44</f>
        <v>0</v>
      </c>
      <c r="AC44" s="56">
        <f>'gastos 0001'!AC44+'gastos 0099'!AC44+'gastos 7201'!AC44+'invers 7300'!AC44+'gastos 9722'!AC44+'gastos 9801'!AC44+'gastos 9901'!AC44</f>
        <v>0</v>
      </c>
      <c r="AD44" s="56">
        <f>'gastos 0001'!AD44+'gastos 0099'!AD44+'gastos 7201'!AD44+'invers 7300'!AD44+'gastos 9722'!AD44+'gastos 9801'!AD44+'gastos 9901'!AD44</f>
        <v>0</v>
      </c>
      <c r="AE44" s="56">
        <f>'gastos 0001'!AE44+'gastos 0099'!AE44+'gastos 7201'!AE44+'invers 7300'!AE44+'gastos 9722'!AE44+'gastos 9801'!AE44+'gastos 9901'!AE44</f>
        <v>0</v>
      </c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56">
        <f>'gastos 0001'!AJ44+'gastos 0099'!AJ44+'gastos 7201'!AJ44+'invers 7300'!AJ44+'gastos 9722'!AJ44+'gastos 9801'!AJ44+'gastos 9901'!AJ44</f>
        <v>0</v>
      </c>
      <c r="AK44" s="56">
        <f>'gastos 0001'!AK44+'gastos 0099'!AK44+'gastos 7201'!AK44+'invers 7300'!AK44+'gastos 9722'!AK44+'gastos 9801'!AK44+'gastos 9901'!AK44</f>
        <v>0</v>
      </c>
      <c r="AL44" s="56">
        <f>'gastos 0001'!AL44+'gastos 0099'!AL44+'gastos 7201'!AL44+'invers 7300'!AL44+'gastos 9722'!AL44+'gastos 9801'!AL44+'gastos 9901'!AL44</f>
        <v>0</v>
      </c>
      <c r="AM44" s="56">
        <f>'gastos 0001'!AM44+'gastos 0099'!AM44+'gastos 7201'!AM44+'invers 7300'!AM44+'gastos 9722'!AM44+'gastos 9801'!AM44+'gastos 9901'!AM44</f>
        <v>0</v>
      </c>
      <c r="AN44" s="56">
        <f>'gastos 0001'!AN44+'gastos 0099'!AN44+'gastos 7201'!AN44+'invers 7300'!AN44+'gastos 9722'!AN44+'gastos 9801'!AN44+'gastos 9901'!AN44</f>
        <v>0</v>
      </c>
      <c r="AO44" s="56">
        <f>'gastos 0001'!AO44+'gastos 0099'!AO44+'gastos 7201'!AO44+'invers 7300'!AO44+'gastos 9722'!AO44+'gastos 9801'!AO44+'gastos 9901'!AO44</f>
        <v>0</v>
      </c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11"/>
        <v>0</v>
      </c>
      <c r="AX44" s="57">
        <f t="shared" si="19"/>
        <v>0</v>
      </c>
    </row>
    <row r="45" spans="1:50" s="11" customFormat="1" ht="15" hidden="1" x14ac:dyDescent="0.25">
      <c r="A45" s="94">
        <v>15300</v>
      </c>
      <c r="B45" s="95" t="s">
        <v>45</v>
      </c>
      <c r="C45" s="96">
        <f>'gastos 0001'!C45+'gastos 0099'!C45+'gastos 7201'!C45+'invers 7300'!C45+'gastos 9722'!C45+'gastos 9801'!C45+'gastos 9901'!C45</f>
        <v>0</v>
      </c>
      <c r="D45" s="96">
        <f>'gastos 0001'!D45+'gastos 0099'!D45+'gastos 7201'!D45+'invers 7300'!D45+'gastos 9722'!D45+'gastos 9801'!D45+'gastos 9901'!D45</f>
        <v>0</v>
      </c>
      <c r="E45" s="96">
        <f t="shared" si="12"/>
        <v>0</v>
      </c>
      <c r="F45" s="97">
        <f>'gastos 0001'!F45+'gastos 0099'!F45+'gastos 7201'!F45+'invers 7300'!F45+'gastos 9722'!F45+'gastos 9801'!F45+'gastos 9901'!F45</f>
        <v>0</v>
      </c>
      <c r="G45" s="36">
        <f>'gastos 0001'!G45+'gastos 0099'!G45+'gastos 7201'!G45+'invers 7300'!G45+'gastos 9722'!G45+'gastos 9801'!G45+'gastos 9901'!G45</f>
        <v>0</v>
      </c>
      <c r="H45" s="36">
        <f>'gastos 0001'!H45+'gastos 0099'!H45+'gastos 7201'!H45+'invers 7300'!H45+'gastos 9722'!H45+'gastos 9801'!H45+'gastos 9901'!H45</f>
        <v>0</v>
      </c>
      <c r="I45" s="36">
        <f>'gastos 0001'!I45+'gastos 0099'!I45+'gastos 7201'!I45+'invers 7300'!I45+'gastos 9722'!I45+'gastos 9801'!I45+'gastos 9901'!I45</f>
        <v>0</v>
      </c>
      <c r="J45" s="36">
        <f>'gastos 0001'!J45+'gastos 0099'!J45+'gastos 7201'!J45+'invers 7300'!J45+'gastos 9722'!J45+'gastos 9801'!J45+'gastos 9901'!J45</f>
        <v>0</v>
      </c>
      <c r="K45" s="36">
        <f>'gastos 0001'!K45+'gastos 0099'!K45+'gastos 7201'!K45+'invers 7300'!K45+'gastos 9722'!K45+'gastos 9801'!K45+'gastos 9901'!K45</f>
        <v>0</v>
      </c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>
        <f>'gastos 0001'!P45+'gastos 0099'!P45+'gastos 7201'!P45+'invers 7300'!P45+'gastos 9722'!P45+'gastos 9801'!P45+'gastos 9901'!P45</f>
        <v>0</v>
      </c>
      <c r="Q45" s="56">
        <f>'gastos 0001'!Q45+'gastos 0099'!Q45+'gastos 7201'!Q45+'invers 7300'!Q45+'gastos 9722'!Q45+'gastos 9801'!Q45+'gastos 9901'!Q45</f>
        <v>0</v>
      </c>
      <c r="R45" s="56">
        <f>'gastos 0001'!R45+'gastos 0099'!R45+'gastos 7201'!R45+'invers 7300'!R45+'gastos 9722'!R45+'gastos 9801'!R45+'gastos 9901'!R45</f>
        <v>0</v>
      </c>
      <c r="S45" s="56">
        <f>'gastos 0001'!S45+'gastos 0099'!S45+'gastos 7201'!S45+'invers 7300'!S45+'gastos 9722'!S45+'gastos 9801'!S45+'gastos 9901'!S45</f>
        <v>0</v>
      </c>
      <c r="T45" s="56">
        <f>'gastos 0001'!T45+'gastos 0099'!T45+'gastos 7201'!T45+'invers 7300'!T45+'gastos 9722'!T45+'gastos 9801'!T45+'gastos 9901'!T45</f>
        <v>0</v>
      </c>
      <c r="U45" s="56">
        <f>'gastos 0001'!U45+'gastos 0099'!U45+'gastos 7201'!U45+'invers 7300'!U45+'gastos 9722'!U45+'gastos 9801'!U45+'gastos 9901'!U45</f>
        <v>0</v>
      </c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56">
        <f>'gastos 0001'!Z45+'gastos 0099'!Z45+'gastos 7201'!Z45+'invers 7300'!Z45+'gastos 9722'!Z45+'gastos 9801'!Z45+'gastos 9901'!Z45</f>
        <v>0</v>
      </c>
      <c r="AA45" s="56">
        <f>'gastos 0001'!AA45+'gastos 0099'!AA45+'gastos 7201'!AA45+'invers 7300'!AA45+'gastos 9722'!AA45+'gastos 9801'!AA45+'gastos 9901'!AA45</f>
        <v>0</v>
      </c>
      <c r="AB45" s="56">
        <f>'gastos 0001'!AB45+'gastos 0099'!AB45+'gastos 7201'!AB45+'invers 7300'!AB45+'gastos 9722'!AB45+'gastos 9801'!AB45+'gastos 9901'!AB45</f>
        <v>0</v>
      </c>
      <c r="AC45" s="56">
        <f>'gastos 0001'!AC45+'gastos 0099'!AC45+'gastos 7201'!AC45+'invers 7300'!AC45+'gastos 9722'!AC45+'gastos 9801'!AC45+'gastos 9901'!AC45</f>
        <v>0</v>
      </c>
      <c r="AD45" s="56">
        <f>'gastos 0001'!AD45+'gastos 0099'!AD45+'gastos 7201'!AD45+'invers 7300'!AD45+'gastos 9722'!AD45+'gastos 9801'!AD45+'gastos 9901'!AD45</f>
        <v>0</v>
      </c>
      <c r="AE45" s="56">
        <f>'gastos 0001'!AE45+'gastos 0099'!AE45+'gastos 7201'!AE45+'invers 7300'!AE45+'gastos 9722'!AE45+'gastos 9801'!AE45+'gastos 9901'!AE45</f>
        <v>0</v>
      </c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56">
        <f>'gastos 0001'!AJ45+'gastos 0099'!AJ45+'gastos 7201'!AJ45+'invers 7300'!AJ45+'gastos 9722'!AJ45+'gastos 9801'!AJ45+'gastos 9901'!AJ45</f>
        <v>0</v>
      </c>
      <c r="AK45" s="56">
        <f>'gastos 0001'!AK45+'gastos 0099'!AK45+'gastos 7201'!AK45+'invers 7300'!AK45+'gastos 9722'!AK45+'gastos 9801'!AK45+'gastos 9901'!AK45</f>
        <v>0</v>
      </c>
      <c r="AL45" s="56">
        <f>'gastos 0001'!AL45+'gastos 0099'!AL45+'gastos 7201'!AL45+'invers 7300'!AL45+'gastos 9722'!AL45+'gastos 9801'!AL45+'gastos 9901'!AL45</f>
        <v>0</v>
      </c>
      <c r="AM45" s="56">
        <f>'gastos 0001'!AM45+'gastos 0099'!AM45+'gastos 7201'!AM45+'invers 7300'!AM45+'gastos 9722'!AM45+'gastos 9801'!AM45+'gastos 9901'!AM45</f>
        <v>0</v>
      </c>
      <c r="AN45" s="56">
        <f>'gastos 0001'!AN45+'gastos 0099'!AN45+'gastos 7201'!AN45+'invers 7300'!AN45+'gastos 9722'!AN45+'gastos 9801'!AN45+'gastos 9901'!AN45</f>
        <v>0</v>
      </c>
      <c r="AO45" s="56">
        <f>'gastos 0001'!AO45+'gastos 0099'!AO45+'gastos 7201'!AO45+'invers 7300'!AO45+'gastos 9722'!AO45+'gastos 9801'!AO45+'gastos 9901'!AO45</f>
        <v>0</v>
      </c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11"/>
        <v>0</v>
      </c>
      <c r="AX45" s="57">
        <f t="shared" si="19"/>
        <v>0</v>
      </c>
    </row>
    <row r="46" spans="1:50" s="11" customFormat="1" ht="15" hidden="1" x14ac:dyDescent="0.25">
      <c r="A46" s="94">
        <v>15400</v>
      </c>
      <c r="B46" s="95" t="s">
        <v>46</v>
      </c>
      <c r="C46" s="96">
        <f>'gastos 0001'!C46+'gastos 0099'!C46+'gastos 7201'!C46+'invers 7300'!C46+'gastos 9722'!C46+'gastos 9801'!C46+'gastos 9901'!C46</f>
        <v>0</v>
      </c>
      <c r="D46" s="96">
        <f>'gastos 0001'!D46+'gastos 0099'!D46+'gastos 7201'!D46+'invers 7300'!D46+'gastos 9722'!D46+'gastos 9801'!D46+'gastos 9901'!D46</f>
        <v>0</v>
      </c>
      <c r="E46" s="96">
        <f t="shared" si="12"/>
        <v>0</v>
      </c>
      <c r="F46" s="97">
        <f>'gastos 0001'!F46+'gastos 0099'!F46+'gastos 7201'!F46+'invers 7300'!F46+'gastos 9722'!F46+'gastos 9801'!F46+'gastos 9901'!F46</f>
        <v>0</v>
      </c>
      <c r="G46" s="36">
        <f>'gastos 0001'!G46+'gastos 0099'!G46+'gastos 7201'!G46+'invers 7300'!G46+'gastos 9722'!G46+'gastos 9801'!G46+'gastos 9901'!G46</f>
        <v>0</v>
      </c>
      <c r="H46" s="36">
        <f>'gastos 0001'!H46+'gastos 0099'!H46+'gastos 7201'!H46+'invers 7300'!H46+'gastos 9722'!H46+'gastos 9801'!H46+'gastos 9901'!H46</f>
        <v>0</v>
      </c>
      <c r="I46" s="36">
        <f>'gastos 0001'!I46+'gastos 0099'!I46+'gastos 7201'!I46+'invers 7300'!I46+'gastos 9722'!I46+'gastos 9801'!I46+'gastos 9901'!I46</f>
        <v>0</v>
      </c>
      <c r="J46" s="36">
        <f>'gastos 0001'!J46+'gastos 0099'!J46+'gastos 7201'!J46+'invers 7300'!J46+'gastos 9722'!J46+'gastos 9801'!J46+'gastos 9901'!J46</f>
        <v>0</v>
      </c>
      <c r="K46" s="36">
        <f>'gastos 0001'!K46+'gastos 0099'!K46+'gastos 7201'!K46+'invers 7300'!K46+'gastos 9722'!K46+'gastos 9801'!K46+'gastos 9901'!K46</f>
        <v>0</v>
      </c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>
        <f>'gastos 0001'!P46+'gastos 0099'!P46+'gastos 7201'!P46+'invers 7300'!P46+'gastos 9722'!P46+'gastos 9801'!P46+'gastos 9901'!P46</f>
        <v>0</v>
      </c>
      <c r="Q46" s="56">
        <f>'gastos 0001'!Q46+'gastos 0099'!Q46+'gastos 7201'!Q46+'invers 7300'!Q46+'gastos 9722'!Q46+'gastos 9801'!Q46+'gastos 9901'!Q46</f>
        <v>0</v>
      </c>
      <c r="R46" s="56">
        <f>'gastos 0001'!R46+'gastos 0099'!R46+'gastos 7201'!R46+'invers 7300'!R46+'gastos 9722'!R46+'gastos 9801'!R46+'gastos 9901'!R46</f>
        <v>0</v>
      </c>
      <c r="S46" s="56">
        <f>'gastos 0001'!S46+'gastos 0099'!S46+'gastos 7201'!S46+'invers 7300'!S46+'gastos 9722'!S46+'gastos 9801'!S46+'gastos 9901'!S46</f>
        <v>0</v>
      </c>
      <c r="T46" s="56">
        <f>'gastos 0001'!T46+'gastos 0099'!T46+'gastos 7201'!T46+'invers 7300'!T46+'gastos 9722'!T46+'gastos 9801'!T46+'gastos 9901'!T46</f>
        <v>0</v>
      </c>
      <c r="U46" s="56">
        <f>'gastos 0001'!U46+'gastos 0099'!U46+'gastos 7201'!U46+'invers 7300'!U46+'gastos 9722'!U46+'gastos 9801'!U46+'gastos 9901'!U46</f>
        <v>0</v>
      </c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56">
        <f>'gastos 0001'!Z46+'gastos 0099'!Z46+'gastos 7201'!Z46+'invers 7300'!Z46+'gastos 9722'!Z46+'gastos 9801'!Z46+'gastos 9901'!Z46</f>
        <v>0</v>
      </c>
      <c r="AA46" s="56">
        <f>'gastos 0001'!AA46+'gastos 0099'!AA46+'gastos 7201'!AA46+'invers 7300'!AA46+'gastos 9722'!AA46+'gastos 9801'!AA46+'gastos 9901'!AA46</f>
        <v>0</v>
      </c>
      <c r="AB46" s="56">
        <f>'gastos 0001'!AB46+'gastos 0099'!AB46+'gastos 7201'!AB46+'invers 7300'!AB46+'gastos 9722'!AB46+'gastos 9801'!AB46+'gastos 9901'!AB46</f>
        <v>0</v>
      </c>
      <c r="AC46" s="56">
        <f>'gastos 0001'!AC46+'gastos 0099'!AC46+'gastos 7201'!AC46+'invers 7300'!AC46+'gastos 9722'!AC46+'gastos 9801'!AC46+'gastos 9901'!AC46</f>
        <v>0</v>
      </c>
      <c r="AD46" s="56">
        <f>'gastos 0001'!AD46+'gastos 0099'!AD46+'gastos 7201'!AD46+'invers 7300'!AD46+'gastos 9722'!AD46+'gastos 9801'!AD46+'gastos 9901'!AD46</f>
        <v>0</v>
      </c>
      <c r="AE46" s="56">
        <f>'gastos 0001'!AE46+'gastos 0099'!AE46+'gastos 7201'!AE46+'invers 7300'!AE46+'gastos 9722'!AE46+'gastos 9801'!AE46+'gastos 9901'!AE46</f>
        <v>0</v>
      </c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56">
        <f>'gastos 0001'!AJ46+'gastos 0099'!AJ46+'gastos 7201'!AJ46+'invers 7300'!AJ46+'gastos 9722'!AJ46+'gastos 9801'!AJ46+'gastos 9901'!AJ46</f>
        <v>0</v>
      </c>
      <c r="AK46" s="56">
        <f>'gastos 0001'!AK46+'gastos 0099'!AK46+'gastos 7201'!AK46+'invers 7300'!AK46+'gastos 9722'!AK46+'gastos 9801'!AK46+'gastos 9901'!AK46</f>
        <v>0</v>
      </c>
      <c r="AL46" s="56">
        <f>'gastos 0001'!AL46+'gastos 0099'!AL46+'gastos 7201'!AL46+'invers 7300'!AL46+'gastos 9722'!AL46+'gastos 9801'!AL46+'gastos 9901'!AL46</f>
        <v>0</v>
      </c>
      <c r="AM46" s="56">
        <f>'gastos 0001'!AM46+'gastos 0099'!AM46+'gastos 7201'!AM46+'invers 7300'!AM46+'gastos 9722'!AM46+'gastos 9801'!AM46+'gastos 9901'!AM46</f>
        <v>0</v>
      </c>
      <c r="AN46" s="56">
        <f>'gastos 0001'!AN46+'gastos 0099'!AN46+'gastos 7201'!AN46+'invers 7300'!AN46+'gastos 9722'!AN46+'gastos 9801'!AN46+'gastos 9901'!AN46</f>
        <v>0</v>
      </c>
      <c r="AO46" s="56">
        <f>'gastos 0001'!AO46+'gastos 0099'!AO46+'gastos 7201'!AO46+'invers 7300'!AO46+'gastos 9722'!AO46+'gastos 9801'!AO46+'gastos 9901'!AO46</f>
        <v>0</v>
      </c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11"/>
        <v>0</v>
      </c>
      <c r="AX46" s="57">
        <f t="shared" si="19"/>
        <v>0</v>
      </c>
    </row>
    <row r="47" spans="1:50" s="20" customFormat="1" ht="15" x14ac:dyDescent="0.25">
      <c r="A47" s="102">
        <v>20000</v>
      </c>
      <c r="B47" s="103" t="s">
        <v>47</v>
      </c>
      <c r="C47" s="104">
        <f>SUM(C48:C82)</f>
        <v>0</v>
      </c>
      <c r="D47" s="104">
        <f t="shared" ref="D47" si="65">SUM(D48:D82)</f>
        <v>0</v>
      </c>
      <c r="E47" s="104">
        <f>SUM(E48:E82)</f>
        <v>0</v>
      </c>
      <c r="F47" s="105">
        <f t="shared" ref="F47:J47" si="66">SUM(F48:F82)</f>
        <v>0</v>
      </c>
      <c r="G47" s="67">
        <f t="shared" ref="G47" si="67">SUM(G48:G82)</f>
        <v>0</v>
      </c>
      <c r="H47" s="40">
        <f t="shared" si="66"/>
        <v>0</v>
      </c>
      <c r="I47" s="40">
        <f t="shared" ref="I47" si="68">SUM(I48:I82)</f>
        <v>0</v>
      </c>
      <c r="J47" s="40">
        <f t="shared" si="66"/>
        <v>0</v>
      </c>
      <c r="K47" s="40">
        <f t="shared" ref="K47" si="69">SUM(K48:K82)</f>
        <v>0</v>
      </c>
      <c r="L47" s="40">
        <f t="shared" ref="L47:N47" si="70">SUM(L48:L82)</f>
        <v>0</v>
      </c>
      <c r="M47" s="26">
        <f t="shared" si="20"/>
        <v>0</v>
      </c>
      <c r="N47" s="40">
        <f t="shared" si="70"/>
        <v>0</v>
      </c>
      <c r="O47" s="26">
        <f t="shared" si="22"/>
        <v>0</v>
      </c>
      <c r="P47" s="67">
        <f t="shared" ref="P47:U47" si="71">SUM(P48:P82)</f>
        <v>0</v>
      </c>
      <c r="Q47" s="67">
        <f t="shared" si="71"/>
        <v>0</v>
      </c>
      <c r="R47" s="67">
        <f t="shared" si="71"/>
        <v>0</v>
      </c>
      <c r="S47" s="67">
        <f t="shared" si="71"/>
        <v>0</v>
      </c>
      <c r="T47" s="67">
        <f t="shared" si="71"/>
        <v>0</v>
      </c>
      <c r="U47" s="67">
        <f t="shared" si="71"/>
        <v>0</v>
      </c>
      <c r="V47" s="40">
        <f t="shared" ref="V47" si="72">SUM(V48:V82)</f>
        <v>0</v>
      </c>
      <c r="W47" s="26">
        <f t="shared" si="23"/>
        <v>0</v>
      </c>
      <c r="X47" s="40">
        <f t="shared" ref="X47" si="73">SUM(X48:X82)</f>
        <v>0</v>
      </c>
      <c r="Y47" s="26">
        <f t="shared" si="25"/>
        <v>0</v>
      </c>
      <c r="Z47" s="67">
        <f t="shared" ref="Z47:AE47" si="74">SUM(Z48:Z82)</f>
        <v>0</v>
      </c>
      <c r="AA47" s="67">
        <f t="shared" si="74"/>
        <v>0</v>
      </c>
      <c r="AB47" s="67">
        <f t="shared" si="74"/>
        <v>0</v>
      </c>
      <c r="AC47" s="67">
        <f t="shared" si="74"/>
        <v>0</v>
      </c>
      <c r="AD47" s="67">
        <f t="shared" si="74"/>
        <v>0</v>
      </c>
      <c r="AE47" s="67">
        <f t="shared" si="74"/>
        <v>0</v>
      </c>
      <c r="AF47" s="40">
        <f t="shared" ref="AF47" si="75">SUM(AF48:AF82)</f>
        <v>0</v>
      </c>
      <c r="AG47" s="26">
        <f t="shared" si="26"/>
        <v>0</v>
      </c>
      <c r="AH47" s="40">
        <f t="shared" ref="AH47" si="76">SUM(AH48:AH82)</f>
        <v>0</v>
      </c>
      <c r="AI47" s="26">
        <f t="shared" si="28"/>
        <v>0</v>
      </c>
      <c r="AJ47" s="67">
        <f t="shared" ref="AJ47:AP47" si="77">SUM(AJ48:AJ82)</f>
        <v>0</v>
      </c>
      <c r="AK47" s="67">
        <f t="shared" si="77"/>
        <v>0</v>
      </c>
      <c r="AL47" s="67">
        <f t="shared" si="77"/>
        <v>0</v>
      </c>
      <c r="AM47" s="67">
        <f t="shared" si="77"/>
        <v>0</v>
      </c>
      <c r="AN47" s="67">
        <f t="shared" si="77"/>
        <v>0</v>
      </c>
      <c r="AO47" s="67">
        <f t="shared" si="77"/>
        <v>0</v>
      </c>
      <c r="AP47" s="40">
        <f t="shared" si="77"/>
        <v>0</v>
      </c>
      <c r="AQ47" s="26">
        <f t="shared" si="29"/>
        <v>0</v>
      </c>
      <c r="AR47" s="40">
        <f t="shared" ref="AR47" si="78">SUM(AR48:AR82)</f>
        <v>0</v>
      </c>
      <c r="AS47" s="26">
        <f t="shared" si="31"/>
        <v>0</v>
      </c>
      <c r="AT47" s="40">
        <f t="shared" ref="AT47" si="79">SUM(AT48:AT82)</f>
        <v>0</v>
      </c>
      <c r="AU47" s="26">
        <f t="shared" si="32"/>
        <v>0</v>
      </c>
      <c r="AV47" s="40">
        <f t="shared" ref="AV47" si="80">SUM(AV48:AV82)</f>
        <v>0</v>
      </c>
      <c r="AW47" s="26">
        <f t="shared" si="11"/>
        <v>0</v>
      </c>
      <c r="AX47" s="68">
        <f t="shared" si="19"/>
        <v>0</v>
      </c>
    </row>
    <row r="48" spans="1:50" s="11" customFormat="1" ht="15" x14ac:dyDescent="0.25">
      <c r="A48" s="94">
        <v>21100</v>
      </c>
      <c r="B48" s="95" t="s">
        <v>48</v>
      </c>
      <c r="C48" s="96">
        <f>'gastos 0001'!C48+'gastos 0099'!C48+'gastos 7201'!C48+'invers 7300'!C48+'gastos 9722'!C48+'gastos 9801'!C48+'gastos 9901'!C48</f>
        <v>0</v>
      </c>
      <c r="D48" s="96">
        <f>'gastos 0001'!D48+'gastos 0099'!D48+'gastos 7201'!D48+'invers 7300'!D48+'gastos 9722'!D48+'gastos 9801'!D48+'gastos 9901'!D48</f>
        <v>0</v>
      </c>
      <c r="E48" s="96">
        <f t="shared" ref="E48:E82" si="81">SUM(C48:D48)</f>
        <v>0</v>
      </c>
      <c r="F48" s="107">
        <f>'gastos 0001'!F48+'gastos 0099'!F48+'gastos 7201'!F48+'invers 7300'!F48+'gastos 9722'!F48+'gastos 9801'!F48+'gastos 9901'!F48</f>
        <v>0</v>
      </c>
      <c r="G48" s="56">
        <f>'gastos 0001'!G48+'gastos 0099'!G48+'gastos 7201'!G48+'invers 7300'!G48+'gastos 9722'!G48+'gastos 9801'!G48+'gastos 9901'!G48</f>
        <v>0</v>
      </c>
      <c r="H48" s="36">
        <f>'gastos 0001'!H48+'gastos 0099'!H48+'gastos 7201'!H48+'invers 7300'!H48+'gastos 9722'!H48+'gastos 9801'!H48+'gastos 9901'!H48</f>
        <v>0</v>
      </c>
      <c r="I48" s="36">
        <f>'gastos 0001'!I48+'gastos 0099'!I48+'gastos 7201'!I48+'invers 7300'!I48+'gastos 9722'!I48+'gastos 9801'!I48+'gastos 9901'!I48</f>
        <v>0</v>
      </c>
      <c r="J48" s="36">
        <f>'gastos 0001'!J48+'gastos 0099'!J48+'gastos 7201'!J48+'invers 7300'!J48+'gastos 9722'!J48+'gastos 9801'!J48+'gastos 9901'!J48</f>
        <v>0</v>
      </c>
      <c r="K48" s="36">
        <f>'gastos 0001'!K48+'gastos 0099'!K48+'gastos 7201'!K48+'invers 7300'!K48+'gastos 9722'!K48+'gastos 9801'!K48+'gastos 9901'!K48</f>
        <v>0</v>
      </c>
      <c r="L48" s="33">
        <f t="shared" ref="L48:L82" si="82">F48+H48+J48</f>
        <v>0</v>
      </c>
      <c r="M48" s="34">
        <f t="shared" si="20"/>
        <v>0</v>
      </c>
      <c r="N48" s="33">
        <f t="shared" ref="N48:N82" si="83">G48+I48+K48</f>
        <v>0</v>
      </c>
      <c r="O48" s="34">
        <f t="shared" si="22"/>
        <v>0</v>
      </c>
      <c r="P48" s="56">
        <f>'gastos 0001'!P48+'gastos 0099'!P48+'gastos 7201'!P48+'invers 7300'!P48+'gastos 9722'!P48+'gastos 9801'!P48+'gastos 9901'!P48</f>
        <v>0</v>
      </c>
      <c r="Q48" s="56">
        <f>'gastos 0001'!Q48+'gastos 0099'!Q48+'gastos 7201'!Q48+'invers 7300'!Q48+'gastos 9722'!Q48+'gastos 9801'!Q48+'gastos 9901'!Q48</f>
        <v>0</v>
      </c>
      <c r="R48" s="56">
        <f>'gastos 0001'!R48+'gastos 0099'!R48+'gastos 7201'!R48+'invers 7300'!R48+'gastos 9722'!R48+'gastos 9801'!R48+'gastos 9901'!R48</f>
        <v>0</v>
      </c>
      <c r="S48" s="56">
        <f>'gastos 0001'!S48+'gastos 0099'!S48+'gastos 7201'!S48+'invers 7300'!S48+'gastos 9722'!S48+'gastos 9801'!S48+'gastos 9901'!S48</f>
        <v>0</v>
      </c>
      <c r="T48" s="56">
        <f>'gastos 0001'!T48+'gastos 0099'!T48+'gastos 7201'!T48+'invers 7300'!T48+'gastos 9722'!T48+'gastos 9801'!T48+'gastos 9901'!T48</f>
        <v>0</v>
      </c>
      <c r="U48" s="56">
        <f>'gastos 0001'!U48+'gastos 0099'!U48+'gastos 7201'!U48+'invers 7300'!U48+'gastos 9722'!U48+'gastos 9801'!U48+'gastos 9901'!U48</f>
        <v>0</v>
      </c>
      <c r="V48" s="33">
        <f t="shared" ref="V48:V82" si="84">P48+R48+T48</f>
        <v>0</v>
      </c>
      <c r="W48" s="34">
        <f t="shared" si="23"/>
        <v>0</v>
      </c>
      <c r="X48" s="33">
        <f t="shared" ref="X48:X82" si="85">Q48+S48+U48</f>
        <v>0</v>
      </c>
      <c r="Y48" s="34">
        <f t="shared" si="25"/>
        <v>0</v>
      </c>
      <c r="Z48" s="56">
        <f>'gastos 0001'!Z48+'gastos 0099'!Z48+'gastos 7201'!Z48+'invers 7300'!Z48+'gastos 9722'!Z48+'gastos 9801'!Z48+'gastos 9901'!Z48</f>
        <v>0</v>
      </c>
      <c r="AA48" s="56">
        <f>'gastos 0001'!AA48+'gastos 0099'!AA48+'gastos 7201'!AA48+'invers 7300'!AA48+'gastos 9722'!AA48+'gastos 9801'!AA48+'gastos 9901'!AA48</f>
        <v>0</v>
      </c>
      <c r="AB48" s="56">
        <f>'gastos 0001'!AB48+'gastos 0099'!AB48+'gastos 7201'!AB48+'invers 7300'!AB48+'gastos 9722'!AB48+'gastos 9801'!AB48+'gastos 9901'!AB48</f>
        <v>0</v>
      </c>
      <c r="AC48" s="56">
        <f>'gastos 0001'!AC48+'gastos 0099'!AC48+'gastos 7201'!AC48+'invers 7300'!AC48+'gastos 9722'!AC48+'gastos 9801'!AC48+'gastos 9901'!AC48</f>
        <v>0</v>
      </c>
      <c r="AD48" s="56">
        <f>'gastos 0001'!AD48+'gastos 0099'!AD48+'gastos 7201'!AD48+'invers 7300'!AD48+'gastos 9722'!AD48+'gastos 9801'!AD48+'gastos 9901'!AD48</f>
        <v>0</v>
      </c>
      <c r="AE48" s="56">
        <f>'gastos 0001'!AE48+'gastos 0099'!AE48+'gastos 7201'!AE48+'invers 7300'!AE48+'gastos 9722'!AE48+'gastos 9801'!AE48+'gastos 9901'!AE48</f>
        <v>0</v>
      </c>
      <c r="AF48" s="33">
        <f t="shared" ref="AF48:AF82" si="86">Z48+AB48+AD48</f>
        <v>0</v>
      </c>
      <c r="AG48" s="34">
        <f t="shared" si="26"/>
        <v>0</v>
      </c>
      <c r="AH48" s="33">
        <f t="shared" ref="AH48:AH82" si="87">AA48+AC48+AE48</f>
        <v>0</v>
      </c>
      <c r="AI48" s="34">
        <f t="shared" si="28"/>
        <v>0</v>
      </c>
      <c r="AJ48" s="56">
        <f>'gastos 0001'!AJ48+'gastos 0099'!AJ48+'gastos 7201'!AJ48+'invers 7300'!AJ48+'gastos 9722'!AJ48+'gastos 9801'!AJ48+'gastos 9901'!AJ48</f>
        <v>0</v>
      </c>
      <c r="AK48" s="56">
        <f>'gastos 0001'!AK48+'gastos 0099'!AK48+'gastos 7201'!AK48+'invers 7300'!AK48+'gastos 9722'!AK48+'gastos 9801'!AK48+'gastos 9901'!AK48</f>
        <v>0</v>
      </c>
      <c r="AL48" s="56">
        <f>'gastos 0001'!AL48+'gastos 0099'!AL48+'gastos 7201'!AL48+'invers 7300'!AL48+'gastos 9722'!AL48+'gastos 9801'!AL48+'gastos 9901'!AL48</f>
        <v>0</v>
      </c>
      <c r="AM48" s="56">
        <f>'gastos 0001'!AM48+'gastos 0099'!AM48+'gastos 7201'!AM48+'invers 7300'!AM48+'gastos 9722'!AM48+'gastos 9801'!AM48+'gastos 9901'!AM48</f>
        <v>0</v>
      </c>
      <c r="AN48" s="56">
        <f>'gastos 0001'!AN48+'gastos 0099'!AN48+'gastos 7201'!AN48+'invers 7300'!AN48+'gastos 9722'!AN48+'gastos 9801'!AN48+'gastos 9901'!AN48</f>
        <v>0</v>
      </c>
      <c r="AO48" s="56">
        <f>'gastos 0001'!AO48+'gastos 0099'!AO48+'gastos 7201'!AO48+'invers 7300'!AO48+'gastos 9722'!AO48+'gastos 9801'!AO48+'gastos 9901'!AO48</f>
        <v>0</v>
      </c>
      <c r="AP48" s="33">
        <f t="shared" ref="AP48:AP82" si="88">AJ48+AL48+AN48</f>
        <v>0</v>
      </c>
      <c r="AQ48" s="34">
        <f t="shared" si="29"/>
        <v>0</v>
      </c>
      <c r="AR48" s="33">
        <f t="shared" ref="AR48:AR82" si="89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11"/>
        <v>0</v>
      </c>
      <c r="AX48" s="57">
        <f t="shared" si="19"/>
        <v>0</v>
      </c>
    </row>
    <row r="49" spans="1:50" s="11" customFormat="1" ht="15" x14ac:dyDescent="0.25">
      <c r="A49" s="94">
        <v>21200</v>
      </c>
      <c r="B49" s="101" t="s">
        <v>49</v>
      </c>
      <c r="C49" s="96">
        <f>'gastos 0001'!C49+'gastos 0099'!C49+'gastos 7201'!C49+'invers 7300'!C49+'gastos 9722'!C49+'gastos 9801'!C49+'gastos 9901'!C49</f>
        <v>0</v>
      </c>
      <c r="D49" s="96">
        <f>'gastos 0001'!D49+'gastos 0099'!D49+'gastos 7201'!D49+'invers 7300'!D49+'gastos 9722'!D49+'gastos 9801'!D49+'gastos 9901'!D49</f>
        <v>0</v>
      </c>
      <c r="E49" s="96">
        <f t="shared" si="81"/>
        <v>0</v>
      </c>
      <c r="F49" s="107">
        <f>'gastos 0001'!F49+'gastos 0099'!F49+'gastos 7201'!F49+'invers 7300'!F49+'gastos 9722'!F49+'gastos 9801'!F49+'gastos 9901'!F49</f>
        <v>0</v>
      </c>
      <c r="G49" s="56">
        <f>'gastos 0001'!G49+'gastos 0099'!G49+'gastos 7201'!G49+'invers 7300'!G49+'gastos 9722'!G49+'gastos 9801'!G49+'gastos 9901'!G49</f>
        <v>0</v>
      </c>
      <c r="H49" s="36">
        <f>'gastos 0001'!H49+'gastos 0099'!H49+'gastos 7201'!H49+'invers 7300'!H49+'gastos 9722'!H49+'gastos 9801'!H49+'gastos 9901'!H49</f>
        <v>0</v>
      </c>
      <c r="I49" s="36">
        <f>'gastos 0001'!I49+'gastos 0099'!I49+'gastos 7201'!I49+'invers 7300'!I49+'gastos 9722'!I49+'gastos 9801'!I49+'gastos 9901'!I49</f>
        <v>0</v>
      </c>
      <c r="J49" s="36">
        <f>'gastos 0001'!J49+'gastos 0099'!J49+'gastos 7201'!J49+'invers 7300'!J49+'gastos 9722'!J49+'gastos 9801'!J49+'gastos 9901'!J49</f>
        <v>0</v>
      </c>
      <c r="K49" s="36">
        <f>'gastos 0001'!K49+'gastos 0099'!K49+'gastos 7201'!K49+'invers 7300'!K49+'gastos 9722'!K49+'gastos 9801'!K49+'gastos 9901'!K49</f>
        <v>0</v>
      </c>
      <c r="L49" s="33">
        <f t="shared" si="82"/>
        <v>0</v>
      </c>
      <c r="M49" s="34">
        <f t="shared" si="20"/>
        <v>0</v>
      </c>
      <c r="N49" s="33">
        <f t="shared" si="83"/>
        <v>0</v>
      </c>
      <c r="O49" s="34">
        <f t="shared" si="22"/>
        <v>0</v>
      </c>
      <c r="P49" s="56">
        <f>'gastos 0001'!P49+'gastos 0099'!P49+'gastos 7201'!P49+'invers 7300'!P49+'gastos 9722'!P49+'gastos 9801'!P49+'gastos 9901'!P49</f>
        <v>0</v>
      </c>
      <c r="Q49" s="56">
        <f>'gastos 0001'!Q49+'gastos 0099'!Q49+'gastos 7201'!Q49+'invers 7300'!Q49+'gastos 9722'!Q49+'gastos 9801'!Q49+'gastos 9901'!Q49</f>
        <v>0</v>
      </c>
      <c r="R49" s="56">
        <f>'gastos 0001'!R49+'gastos 0099'!R49+'gastos 7201'!R49+'invers 7300'!R49+'gastos 9722'!R49+'gastos 9801'!R49+'gastos 9901'!R49</f>
        <v>0</v>
      </c>
      <c r="S49" s="56">
        <f>'gastos 0001'!S49+'gastos 0099'!S49+'gastos 7201'!S49+'invers 7300'!S49+'gastos 9722'!S49+'gastos 9801'!S49+'gastos 9901'!S49</f>
        <v>0</v>
      </c>
      <c r="T49" s="56">
        <f>'gastos 0001'!T49+'gastos 0099'!T49+'gastos 7201'!T49+'invers 7300'!T49+'gastos 9722'!T49+'gastos 9801'!T49+'gastos 9901'!T49</f>
        <v>0</v>
      </c>
      <c r="U49" s="56">
        <f>'gastos 0001'!U49+'gastos 0099'!U49+'gastos 7201'!U49+'invers 7300'!U49+'gastos 9722'!U49+'gastos 9801'!U49+'gastos 9901'!U49</f>
        <v>0</v>
      </c>
      <c r="V49" s="33">
        <f t="shared" si="84"/>
        <v>0</v>
      </c>
      <c r="W49" s="34">
        <f t="shared" si="23"/>
        <v>0</v>
      </c>
      <c r="X49" s="33">
        <f t="shared" si="85"/>
        <v>0</v>
      </c>
      <c r="Y49" s="34">
        <f t="shared" si="25"/>
        <v>0</v>
      </c>
      <c r="Z49" s="56">
        <f>'gastos 0001'!Z49+'gastos 0099'!Z49+'gastos 7201'!Z49+'invers 7300'!Z49+'gastos 9722'!Z49+'gastos 9801'!Z49+'gastos 9901'!Z49</f>
        <v>0</v>
      </c>
      <c r="AA49" s="56">
        <f>'gastos 0001'!AA49+'gastos 0099'!AA49+'gastos 7201'!AA49+'invers 7300'!AA49+'gastos 9722'!AA49+'gastos 9801'!AA49+'gastos 9901'!AA49</f>
        <v>0</v>
      </c>
      <c r="AB49" s="56">
        <f>'gastos 0001'!AB49+'gastos 0099'!AB49+'gastos 7201'!AB49+'invers 7300'!AB49+'gastos 9722'!AB49+'gastos 9801'!AB49+'gastos 9901'!AB49</f>
        <v>0</v>
      </c>
      <c r="AC49" s="56">
        <f>'gastos 0001'!AC49+'gastos 0099'!AC49+'gastos 7201'!AC49+'invers 7300'!AC49+'gastos 9722'!AC49+'gastos 9801'!AC49+'gastos 9901'!AC49</f>
        <v>0</v>
      </c>
      <c r="AD49" s="56">
        <f>'gastos 0001'!AD49+'gastos 0099'!AD49+'gastos 7201'!AD49+'invers 7300'!AD49+'gastos 9722'!AD49+'gastos 9801'!AD49+'gastos 9901'!AD49</f>
        <v>0</v>
      </c>
      <c r="AE49" s="56">
        <f>'gastos 0001'!AE49+'gastos 0099'!AE49+'gastos 7201'!AE49+'invers 7300'!AE49+'gastos 9722'!AE49+'gastos 9801'!AE49+'gastos 9901'!AE49</f>
        <v>0</v>
      </c>
      <c r="AF49" s="33">
        <f t="shared" si="86"/>
        <v>0</v>
      </c>
      <c r="AG49" s="34">
        <f t="shared" si="26"/>
        <v>0</v>
      </c>
      <c r="AH49" s="33">
        <f t="shared" si="87"/>
        <v>0</v>
      </c>
      <c r="AI49" s="34">
        <f t="shared" si="28"/>
        <v>0</v>
      </c>
      <c r="AJ49" s="56">
        <f>'gastos 0001'!AJ49+'gastos 0099'!AJ49+'gastos 7201'!AJ49+'invers 7300'!AJ49+'gastos 9722'!AJ49+'gastos 9801'!AJ49+'gastos 9901'!AJ49</f>
        <v>0</v>
      </c>
      <c r="AK49" s="56">
        <f>'gastos 0001'!AK49+'gastos 0099'!AK49+'gastos 7201'!AK49+'invers 7300'!AK49+'gastos 9722'!AK49+'gastos 9801'!AK49+'gastos 9901'!AK49</f>
        <v>0</v>
      </c>
      <c r="AL49" s="56">
        <f>'gastos 0001'!AL49+'gastos 0099'!AL49+'gastos 7201'!AL49+'invers 7300'!AL49+'gastos 9722'!AL49+'gastos 9801'!AL49+'gastos 9901'!AL49</f>
        <v>0</v>
      </c>
      <c r="AM49" s="56">
        <f>'gastos 0001'!AM49+'gastos 0099'!AM49+'gastos 7201'!AM49+'invers 7300'!AM49+'gastos 9722'!AM49+'gastos 9801'!AM49+'gastos 9901'!AM49</f>
        <v>0</v>
      </c>
      <c r="AN49" s="56">
        <f>'gastos 0001'!AN49+'gastos 0099'!AN49+'gastos 7201'!AN49+'invers 7300'!AN49+'gastos 9722'!AN49+'gastos 9801'!AN49+'gastos 9901'!AN49</f>
        <v>0</v>
      </c>
      <c r="AO49" s="56">
        <f>'gastos 0001'!AO49+'gastos 0099'!AO49+'gastos 7201'!AO49+'invers 7300'!AO49+'gastos 9722'!AO49+'gastos 9801'!AO49+'gastos 9901'!AO49</f>
        <v>0</v>
      </c>
      <c r="AP49" s="33">
        <f t="shared" si="88"/>
        <v>0</v>
      </c>
      <c r="AQ49" s="34">
        <f t="shared" si="29"/>
        <v>0</v>
      </c>
      <c r="AR49" s="33">
        <f t="shared" si="89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11"/>
        <v>0</v>
      </c>
      <c r="AX49" s="57">
        <f t="shared" si="19"/>
        <v>0</v>
      </c>
    </row>
    <row r="50" spans="1:50" s="11" customFormat="1" ht="15" x14ac:dyDescent="0.25">
      <c r="A50" s="94">
        <v>21300</v>
      </c>
      <c r="B50" s="101" t="s">
        <v>50</v>
      </c>
      <c r="C50" s="96">
        <f>'gastos 0001'!C50+'gastos 0099'!C50+'gastos 7201'!C50+'invers 7300'!C50+'gastos 9722'!C50+'gastos 9801'!C50+'gastos 9901'!C50</f>
        <v>0</v>
      </c>
      <c r="D50" s="96">
        <f>'gastos 0001'!D50+'gastos 0099'!D50+'gastos 7201'!D50+'invers 7300'!D50+'gastos 9722'!D50+'gastos 9801'!D50+'gastos 9901'!D50</f>
        <v>0</v>
      </c>
      <c r="E50" s="96">
        <f t="shared" si="81"/>
        <v>0</v>
      </c>
      <c r="F50" s="107">
        <f>'gastos 0001'!F50+'gastos 0099'!F50+'gastos 7201'!F50+'invers 7300'!F50+'gastos 9722'!F50+'gastos 9801'!F50+'gastos 9901'!F50</f>
        <v>0</v>
      </c>
      <c r="G50" s="56">
        <f>'gastos 0001'!G50+'gastos 0099'!G50+'gastos 7201'!G50+'invers 7300'!G50+'gastos 9722'!G50+'gastos 9801'!G50+'gastos 9901'!G50</f>
        <v>0</v>
      </c>
      <c r="H50" s="36">
        <f>'gastos 0001'!H50+'gastos 0099'!H50+'gastos 7201'!H50+'invers 7300'!H50+'gastos 9722'!H50+'gastos 9801'!H50+'gastos 9901'!H50</f>
        <v>0</v>
      </c>
      <c r="I50" s="36">
        <f>'gastos 0001'!I50+'gastos 0099'!I50+'gastos 7201'!I50+'invers 7300'!I50+'gastos 9722'!I50+'gastos 9801'!I50+'gastos 9901'!I50</f>
        <v>0</v>
      </c>
      <c r="J50" s="36">
        <f>'gastos 0001'!J50+'gastos 0099'!J50+'gastos 7201'!J50+'invers 7300'!J50+'gastos 9722'!J50+'gastos 9801'!J50+'gastos 9901'!J50</f>
        <v>0</v>
      </c>
      <c r="K50" s="36">
        <f>'gastos 0001'!K50+'gastos 0099'!K50+'gastos 7201'!K50+'invers 7300'!K50+'gastos 9722'!K50+'gastos 9801'!K50+'gastos 9901'!K50</f>
        <v>0</v>
      </c>
      <c r="L50" s="33">
        <f t="shared" si="82"/>
        <v>0</v>
      </c>
      <c r="M50" s="34">
        <f t="shared" si="20"/>
        <v>0</v>
      </c>
      <c r="N50" s="33">
        <f t="shared" si="83"/>
        <v>0</v>
      </c>
      <c r="O50" s="34">
        <f t="shared" si="22"/>
        <v>0</v>
      </c>
      <c r="P50" s="56">
        <f>'gastos 0001'!P50+'gastos 0099'!P50+'gastos 7201'!P50+'invers 7300'!P50+'gastos 9722'!P50+'gastos 9801'!P50+'gastos 9901'!P50</f>
        <v>0</v>
      </c>
      <c r="Q50" s="56">
        <f>'gastos 0001'!Q50+'gastos 0099'!Q50+'gastos 7201'!Q50+'invers 7300'!Q50+'gastos 9722'!Q50+'gastos 9801'!Q50+'gastos 9901'!Q50</f>
        <v>0</v>
      </c>
      <c r="R50" s="56">
        <f>'gastos 0001'!R50+'gastos 0099'!R50+'gastos 7201'!R50+'invers 7300'!R50+'gastos 9722'!R50+'gastos 9801'!R50+'gastos 9901'!R50</f>
        <v>0</v>
      </c>
      <c r="S50" s="56">
        <f>'gastos 0001'!S50+'gastos 0099'!S50+'gastos 7201'!S50+'invers 7300'!S50+'gastos 9722'!S50+'gastos 9801'!S50+'gastos 9901'!S50</f>
        <v>0</v>
      </c>
      <c r="T50" s="56">
        <f>'gastos 0001'!T50+'gastos 0099'!T50+'gastos 7201'!T50+'invers 7300'!T50+'gastos 9722'!T50+'gastos 9801'!T50+'gastos 9901'!T50</f>
        <v>0</v>
      </c>
      <c r="U50" s="56">
        <f>'gastos 0001'!U50+'gastos 0099'!U50+'gastos 7201'!U50+'invers 7300'!U50+'gastos 9722'!U50+'gastos 9801'!U50+'gastos 9901'!U50</f>
        <v>0</v>
      </c>
      <c r="V50" s="33">
        <f t="shared" si="84"/>
        <v>0</v>
      </c>
      <c r="W50" s="34">
        <f t="shared" si="23"/>
        <v>0</v>
      </c>
      <c r="X50" s="33">
        <f t="shared" si="85"/>
        <v>0</v>
      </c>
      <c r="Y50" s="34">
        <f t="shared" si="25"/>
        <v>0</v>
      </c>
      <c r="Z50" s="56">
        <f>'gastos 0001'!Z50+'gastos 0099'!Z50+'gastos 7201'!Z50+'invers 7300'!Z50+'gastos 9722'!Z50+'gastos 9801'!Z50+'gastos 9901'!Z50</f>
        <v>0</v>
      </c>
      <c r="AA50" s="56">
        <f>'gastos 0001'!AA50+'gastos 0099'!AA50+'gastos 7201'!AA50+'invers 7300'!AA50+'gastos 9722'!AA50+'gastos 9801'!AA50+'gastos 9901'!AA50</f>
        <v>0</v>
      </c>
      <c r="AB50" s="56">
        <f>'gastos 0001'!AB50+'gastos 0099'!AB50+'gastos 7201'!AB50+'invers 7300'!AB50+'gastos 9722'!AB50+'gastos 9801'!AB50+'gastos 9901'!AB50</f>
        <v>0</v>
      </c>
      <c r="AC50" s="56">
        <f>'gastos 0001'!AC50+'gastos 0099'!AC50+'gastos 7201'!AC50+'invers 7300'!AC50+'gastos 9722'!AC50+'gastos 9801'!AC50+'gastos 9901'!AC50</f>
        <v>0</v>
      </c>
      <c r="AD50" s="56">
        <f>'gastos 0001'!AD50+'gastos 0099'!AD50+'gastos 7201'!AD50+'invers 7300'!AD50+'gastos 9722'!AD50+'gastos 9801'!AD50+'gastos 9901'!AD50</f>
        <v>0</v>
      </c>
      <c r="AE50" s="56">
        <f>'gastos 0001'!AE50+'gastos 0099'!AE50+'gastos 7201'!AE50+'invers 7300'!AE50+'gastos 9722'!AE50+'gastos 9801'!AE50+'gastos 9901'!AE50</f>
        <v>0</v>
      </c>
      <c r="AF50" s="33">
        <f t="shared" si="86"/>
        <v>0</v>
      </c>
      <c r="AG50" s="34">
        <f t="shared" si="26"/>
        <v>0</v>
      </c>
      <c r="AH50" s="33">
        <f t="shared" si="87"/>
        <v>0</v>
      </c>
      <c r="AI50" s="34">
        <f t="shared" si="28"/>
        <v>0</v>
      </c>
      <c r="AJ50" s="56">
        <f>'gastos 0001'!AJ50+'gastos 0099'!AJ50+'gastos 7201'!AJ50+'invers 7300'!AJ50+'gastos 9722'!AJ50+'gastos 9801'!AJ50+'gastos 9901'!AJ50</f>
        <v>0</v>
      </c>
      <c r="AK50" s="56">
        <f>'gastos 0001'!AK50+'gastos 0099'!AK50+'gastos 7201'!AK50+'invers 7300'!AK50+'gastos 9722'!AK50+'gastos 9801'!AK50+'gastos 9901'!AK50</f>
        <v>0</v>
      </c>
      <c r="AL50" s="56">
        <f>'gastos 0001'!AL50+'gastos 0099'!AL50+'gastos 7201'!AL50+'invers 7300'!AL50+'gastos 9722'!AL50+'gastos 9801'!AL50+'gastos 9901'!AL50</f>
        <v>0</v>
      </c>
      <c r="AM50" s="56">
        <f>'gastos 0001'!AM50+'gastos 0099'!AM50+'gastos 7201'!AM50+'invers 7300'!AM50+'gastos 9722'!AM50+'gastos 9801'!AM50+'gastos 9901'!AM50</f>
        <v>0</v>
      </c>
      <c r="AN50" s="56">
        <f>'gastos 0001'!AN50+'gastos 0099'!AN50+'gastos 7201'!AN50+'invers 7300'!AN50+'gastos 9722'!AN50+'gastos 9801'!AN50+'gastos 9901'!AN50</f>
        <v>0</v>
      </c>
      <c r="AO50" s="56">
        <f>'gastos 0001'!AO50+'gastos 0099'!AO50+'gastos 7201'!AO50+'invers 7300'!AO50+'gastos 9722'!AO50+'gastos 9801'!AO50+'gastos 9901'!AO50</f>
        <v>0</v>
      </c>
      <c r="AP50" s="33">
        <f t="shared" si="88"/>
        <v>0</v>
      </c>
      <c r="AQ50" s="34">
        <f t="shared" si="29"/>
        <v>0</v>
      </c>
      <c r="AR50" s="33">
        <f t="shared" si="89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11"/>
        <v>0</v>
      </c>
      <c r="AX50" s="57">
        <f t="shared" si="19"/>
        <v>0</v>
      </c>
    </row>
    <row r="51" spans="1:50" s="11" customFormat="1" ht="15" x14ac:dyDescent="0.25">
      <c r="A51" s="94">
        <v>21400</v>
      </c>
      <c r="B51" s="101" t="s">
        <v>51</v>
      </c>
      <c r="C51" s="96">
        <f>'gastos 0001'!C51+'gastos 0099'!C51+'gastos 7201'!C51+'invers 7300'!C51+'gastos 9722'!C51+'gastos 9801'!C51+'gastos 9901'!C51</f>
        <v>0</v>
      </c>
      <c r="D51" s="96">
        <f>'gastos 0001'!D51+'gastos 0099'!D51+'gastos 7201'!D51+'invers 7300'!D51+'gastos 9722'!D51+'gastos 9801'!D51+'gastos 9901'!D51</f>
        <v>0</v>
      </c>
      <c r="E51" s="96">
        <f t="shared" si="81"/>
        <v>0</v>
      </c>
      <c r="F51" s="107">
        <f>'gastos 0001'!F51+'gastos 0099'!F51+'gastos 7201'!F51+'invers 7300'!F51+'gastos 9722'!F51+'gastos 9801'!F51+'gastos 9901'!F51</f>
        <v>0</v>
      </c>
      <c r="G51" s="56">
        <f>'gastos 0001'!G51+'gastos 0099'!G51+'gastos 7201'!G51+'invers 7300'!G51+'gastos 9722'!G51+'gastos 9801'!G51+'gastos 9901'!G51</f>
        <v>0</v>
      </c>
      <c r="H51" s="36">
        <f>'gastos 0001'!H51+'gastos 0099'!H51+'gastos 7201'!H51+'invers 7300'!H51+'gastos 9722'!H51+'gastos 9801'!H51+'gastos 9901'!H51</f>
        <v>0</v>
      </c>
      <c r="I51" s="36">
        <f>'gastos 0001'!I51+'gastos 0099'!I51+'gastos 7201'!I51+'invers 7300'!I51+'gastos 9722'!I51+'gastos 9801'!I51+'gastos 9901'!I51</f>
        <v>0</v>
      </c>
      <c r="J51" s="36">
        <f>'gastos 0001'!J51+'gastos 0099'!J51+'gastos 7201'!J51+'invers 7300'!J51+'gastos 9722'!J51+'gastos 9801'!J51+'gastos 9901'!J51</f>
        <v>0</v>
      </c>
      <c r="K51" s="36">
        <f>'gastos 0001'!K51+'gastos 0099'!K51+'gastos 7201'!K51+'invers 7300'!K51+'gastos 9722'!K51+'gastos 9801'!K51+'gastos 9901'!K51</f>
        <v>0</v>
      </c>
      <c r="L51" s="33">
        <f t="shared" si="82"/>
        <v>0</v>
      </c>
      <c r="M51" s="34">
        <f t="shared" si="20"/>
        <v>0</v>
      </c>
      <c r="N51" s="33">
        <f t="shared" si="83"/>
        <v>0</v>
      </c>
      <c r="O51" s="34">
        <f t="shared" si="22"/>
        <v>0</v>
      </c>
      <c r="P51" s="56">
        <f>'gastos 0001'!P51+'gastos 0099'!P51+'gastos 7201'!P51+'invers 7300'!P51+'gastos 9722'!P51+'gastos 9801'!P51+'gastos 9901'!P51</f>
        <v>0</v>
      </c>
      <c r="Q51" s="56">
        <f>'gastos 0001'!Q51+'gastos 0099'!Q51+'gastos 7201'!Q51+'invers 7300'!Q51+'gastos 9722'!Q51+'gastos 9801'!Q51+'gastos 9901'!Q51</f>
        <v>0</v>
      </c>
      <c r="R51" s="56">
        <f>'gastos 0001'!R51+'gastos 0099'!R51+'gastos 7201'!R51+'invers 7300'!R51+'gastos 9722'!R51+'gastos 9801'!R51+'gastos 9901'!R51</f>
        <v>0</v>
      </c>
      <c r="S51" s="56">
        <f>'gastos 0001'!S51+'gastos 0099'!S51+'gastos 7201'!S51+'invers 7300'!S51+'gastos 9722'!S51+'gastos 9801'!S51+'gastos 9901'!S51</f>
        <v>0</v>
      </c>
      <c r="T51" s="56">
        <f>'gastos 0001'!T51+'gastos 0099'!T51+'gastos 7201'!T51+'invers 7300'!T51+'gastos 9722'!T51+'gastos 9801'!T51+'gastos 9901'!T51</f>
        <v>0</v>
      </c>
      <c r="U51" s="56">
        <f>'gastos 0001'!U51+'gastos 0099'!U51+'gastos 7201'!U51+'invers 7300'!U51+'gastos 9722'!U51+'gastos 9801'!U51+'gastos 9901'!U51</f>
        <v>0</v>
      </c>
      <c r="V51" s="33">
        <f t="shared" si="84"/>
        <v>0</v>
      </c>
      <c r="W51" s="34">
        <f t="shared" si="23"/>
        <v>0</v>
      </c>
      <c r="X51" s="33">
        <f t="shared" si="85"/>
        <v>0</v>
      </c>
      <c r="Y51" s="34">
        <f t="shared" si="25"/>
        <v>0</v>
      </c>
      <c r="Z51" s="56">
        <f>'gastos 0001'!Z51+'gastos 0099'!Z51+'gastos 7201'!Z51+'invers 7300'!Z51+'gastos 9722'!Z51+'gastos 9801'!Z51+'gastos 9901'!Z51</f>
        <v>0</v>
      </c>
      <c r="AA51" s="56">
        <f>'gastos 0001'!AA51+'gastos 0099'!AA51+'gastos 7201'!AA51+'invers 7300'!AA51+'gastos 9722'!AA51+'gastos 9801'!AA51+'gastos 9901'!AA51</f>
        <v>0</v>
      </c>
      <c r="AB51" s="56">
        <f>'gastos 0001'!AB51+'gastos 0099'!AB51+'gastos 7201'!AB51+'invers 7300'!AB51+'gastos 9722'!AB51+'gastos 9801'!AB51+'gastos 9901'!AB51</f>
        <v>0</v>
      </c>
      <c r="AC51" s="56">
        <f>'gastos 0001'!AC51+'gastos 0099'!AC51+'gastos 7201'!AC51+'invers 7300'!AC51+'gastos 9722'!AC51+'gastos 9801'!AC51+'gastos 9901'!AC51</f>
        <v>0</v>
      </c>
      <c r="AD51" s="56">
        <f>'gastos 0001'!AD51+'gastos 0099'!AD51+'gastos 7201'!AD51+'invers 7300'!AD51+'gastos 9722'!AD51+'gastos 9801'!AD51+'gastos 9901'!AD51</f>
        <v>0</v>
      </c>
      <c r="AE51" s="56">
        <f>'gastos 0001'!AE51+'gastos 0099'!AE51+'gastos 7201'!AE51+'invers 7300'!AE51+'gastos 9722'!AE51+'gastos 9801'!AE51+'gastos 9901'!AE51</f>
        <v>0</v>
      </c>
      <c r="AF51" s="33">
        <f t="shared" si="86"/>
        <v>0</v>
      </c>
      <c r="AG51" s="34">
        <f t="shared" si="26"/>
        <v>0</v>
      </c>
      <c r="AH51" s="33">
        <f t="shared" si="87"/>
        <v>0</v>
      </c>
      <c r="AI51" s="34">
        <f t="shared" si="28"/>
        <v>0</v>
      </c>
      <c r="AJ51" s="56">
        <f>'gastos 0001'!AJ51+'gastos 0099'!AJ51+'gastos 7201'!AJ51+'invers 7300'!AJ51+'gastos 9722'!AJ51+'gastos 9801'!AJ51+'gastos 9901'!AJ51</f>
        <v>0</v>
      </c>
      <c r="AK51" s="56">
        <f>'gastos 0001'!AK51+'gastos 0099'!AK51+'gastos 7201'!AK51+'invers 7300'!AK51+'gastos 9722'!AK51+'gastos 9801'!AK51+'gastos 9901'!AK51</f>
        <v>0</v>
      </c>
      <c r="AL51" s="56">
        <f>'gastos 0001'!AL51+'gastos 0099'!AL51+'gastos 7201'!AL51+'invers 7300'!AL51+'gastos 9722'!AL51+'gastos 9801'!AL51+'gastos 9901'!AL51</f>
        <v>0</v>
      </c>
      <c r="AM51" s="56">
        <f>'gastos 0001'!AM51+'gastos 0099'!AM51+'gastos 7201'!AM51+'invers 7300'!AM51+'gastos 9722'!AM51+'gastos 9801'!AM51+'gastos 9901'!AM51</f>
        <v>0</v>
      </c>
      <c r="AN51" s="56">
        <f>'gastos 0001'!AN51+'gastos 0099'!AN51+'gastos 7201'!AN51+'invers 7300'!AN51+'gastos 9722'!AN51+'gastos 9801'!AN51+'gastos 9901'!AN51</f>
        <v>0</v>
      </c>
      <c r="AO51" s="56">
        <f>'gastos 0001'!AO51+'gastos 0099'!AO51+'gastos 7201'!AO51+'invers 7300'!AO51+'gastos 9722'!AO51+'gastos 9801'!AO51+'gastos 9901'!AO51</f>
        <v>0</v>
      </c>
      <c r="AP51" s="33">
        <f t="shared" si="88"/>
        <v>0</v>
      </c>
      <c r="AQ51" s="34">
        <f t="shared" si="29"/>
        <v>0</v>
      </c>
      <c r="AR51" s="33">
        <f t="shared" si="89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11"/>
        <v>0</v>
      </c>
      <c r="AX51" s="57">
        <f t="shared" si="19"/>
        <v>0</v>
      </c>
    </row>
    <row r="52" spans="1:50" s="11" customFormat="1" ht="15" x14ac:dyDescent="0.25">
      <c r="A52" s="94">
        <v>21500</v>
      </c>
      <c r="B52" s="101" t="s">
        <v>52</v>
      </c>
      <c r="C52" s="96">
        <f>'gastos 0001'!C52+'gastos 0099'!C52+'gastos 7201'!C52+'invers 7300'!C52+'gastos 9722'!C52+'gastos 9801'!C52+'gastos 9901'!C52</f>
        <v>0</v>
      </c>
      <c r="D52" s="96">
        <f>'gastos 0001'!D52+'gastos 0099'!D52+'gastos 7201'!D52+'invers 7300'!D52+'gastos 9722'!D52+'gastos 9801'!D52+'gastos 9901'!D52</f>
        <v>0</v>
      </c>
      <c r="E52" s="96">
        <f t="shared" si="81"/>
        <v>0</v>
      </c>
      <c r="F52" s="107">
        <f>'gastos 0001'!F52+'gastos 0099'!F52+'gastos 7201'!F52+'invers 7300'!F52+'gastos 9722'!F52+'gastos 9801'!F52+'gastos 9901'!F52</f>
        <v>0</v>
      </c>
      <c r="G52" s="56">
        <f>'gastos 0001'!G52+'gastos 0099'!G52+'gastos 7201'!G52+'invers 7300'!G52+'gastos 9722'!G52+'gastos 9801'!G52+'gastos 9901'!G52</f>
        <v>0</v>
      </c>
      <c r="H52" s="36">
        <f>'gastos 0001'!H52+'gastos 0099'!H52+'gastos 7201'!H52+'invers 7300'!H52+'gastos 9722'!H52+'gastos 9801'!H52+'gastos 9901'!H52</f>
        <v>0</v>
      </c>
      <c r="I52" s="36">
        <f>'gastos 0001'!I52+'gastos 0099'!I52+'gastos 7201'!I52+'invers 7300'!I52+'gastos 9722'!I52+'gastos 9801'!I52+'gastos 9901'!I52</f>
        <v>0</v>
      </c>
      <c r="J52" s="36">
        <f>'gastos 0001'!J52+'gastos 0099'!J52+'gastos 7201'!J52+'invers 7300'!J52+'gastos 9722'!J52+'gastos 9801'!J52+'gastos 9901'!J52</f>
        <v>0</v>
      </c>
      <c r="K52" s="36">
        <f>'gastos 0001'!K52+'gastos 0099'!K52+'gastos 7201'!K52+'invers 7300'!K52+'gastos 9722'!K52+'gastos 9801'!K52+'gastos 9901'!K52</f>
        <v>0</v>
      </c>
      <c r="L52" s="33">
        <f t="shared" si="82"/>
        <v>0</v>
      </c>
      <c r="M52" s="34">
        <f t="shared" si="20"/>
        <v>0</v>
      </c>
      <c r="N52" s="33">
        <f t="shared" si="83"/>
        <v>0</v>
      </c>
      <c r="O52" s="34">
        <f t="shared" si="22"/>
        <v>0</v>
      </c>
      <c r="P52" s="56">
        <f>'gastos 0001'!P52+'gastos 0099'!P52+'gastos 7201'!P52+'invers 7300'!P52+'gastos 9722'!P52+'gastos 9801'!P52+'gastos 9901'!P52</f>
        <v>0</v>
      </c>
      <c r="Q52" s="56">
        <f>'gastos 0001'!Q52+'gastos 0099'!Q52+'gastos 7201'!Q52+'invers 7300'!Q52+'gastos 9722'!Q52+'gastos 9801'!Q52+'gastos 9901'!Q52</f>
        <v>0</v>
      </c>
      <c r="R52" s="56">
        <f>'gastos 0001'!R52+'gastos 0099'!R52+'gastos 7201'!R52+'invers 7300'!R52+'gastos 9722'!R52+'gastos 9801'!R52+'gastos 9901'!R52</f>
        <v>0</v>
      </c>
      <c r="S52" s="56">
        <f>'gastos 0001'!S52+'gastos 0099'!S52+'gastos 7201'!S52+'invers 7300'!S52+'gastos 9722'!S52+'gastos 9801'!S52+'gastos 9901'!S52</f>
        <v>0</v>
      </c>
      <c r="T52" s="56">
        <f>'gastos 0001'!T52+'gastos 0099'!T52+'gastos 7201'!T52+'invers 7300'!T52+'gastos 9722'!T52+'gastos 9801'!T52+'gastos 9901'!T52</f>
        <v>0</v>
      </c>
      <c r="U52" s="56">
        <f>'gastos 0001'!U52+'gastos 0099'!U52+'gastos 7201'!U52+'invers 7300'!U52+'gastos 9722'!U52+'gastos 9801'!U52+'gastos 9901'!U52</f>
        <v>0</v>
      </c>
      <c r="V52" s="33">
        <f t="shared" si="84"/>
        <v>0</v>
      </c>
      <c r="W52" s="34">
        <f t="shared" si="23"/>
        <v>0</v>
      </c>
      <c r="X52" s="33">
        <f t="shared" si="85"/>
        <v>0</v>
      </c>
      <c r="Y52" s="34">
        <f t="shared" si="25"/>
        <v>0</v>
      </c>
      <c r="Z52" s="56">
        <f>'gastos 0001'!Z52+'gastos 0099'!Z52+'gastos 7201'!Z52+'invers 7300'!Z52+'gastos 9722'!Z52+'gastos 9801'!Z52+'gastos 9901'!Z52</f>
        <v>0</v>
      </c>
      <c r="AA52" s="56">
        <f>'gastos 0001'!AA52+'gastos 0099'!AA52+'gastos 7201'!AA52+'invers 7300'!AA52+'gastos 9722'!AA52+'gastos 9801'!AA52+'gastos 9901'!AA52</f>
        <v>0</v>
      </c>
      <c r="AB52" s="56">
        <f>'gastos 0001'!AB52+'gastos 0099'!AB52+'gastos 7201'!AB52+'invers 7300'!AB52+'gastos 9722'!AB52+'gastos 9801'!AB52+'gastos 9901'!AB52</f>
        <v>0</v>
      </c>
      <c r="AC52" s="56">
        <f>'gastos 0001'!AC52+'gastos 0099'!AC52+'gastos 7201'!AC52+'invers 7300'!AC52+'gastos 9722'!AC52+'gastos 9801'!AC52+'gastos 9901'!AC52</f>
        <v>0</v>
      </c>
      <c r="AD52" s="56">
        <f>'gastos 0001'!AD52+'gastos 0099'!AD52+'gastos 7201'!AD52+'invers 7300'!AD52+'gastos 9722'!AD52+'gastos 9801'!AD52+'gastos 9901'!AD52</f>
        <v>0</v>
      </c>
      <c r="AE52" s="56">
        <f>'gastos 0001'!AE52+'gastos 0099'!AE52+'gastos 7201'!AE52+'invers 7300'!AE52+'gastos 9722'!AE52+'gastos 9801'!AE52+'gastos 9901'!AE52</f>
        <v>0</v>
      </c>
      <c r="AF52" s="33">
        <f t="shared" si="86"/>
        <v>0</v>
      </c>
      <c r="AG52" s="34">
        <f t="shared" si="26"/>
        <v>0</v>
      </c>
      <c r="AH52" s="33">
        <f t="shared" si="87"/>
        <v>0</v>
      </c>
      <c r="AI52" s="34">
        <f t="shared" si="28"/>
        <v>0</v>
      </c>
      <c r="AJ52" s="56">
        <f>'gastos 0001'!AJ52+'gastos 0099'!AJ52+'gastos 7201'!AJ52+'invers 7300'!AJ52+'gastos 9722'!AJ52+'gastos 9801'!AJ52+'gastos 9901'!AJ52</f>
        <v>0</v>
      </c>
      <c r="AK52" s="56">
        <f>'gastos 0001'!AK52+'gastos 0099'!AK52+'gastos 7201'!AK52+'invers 7300'!AK52+'gastos 9722'!AK52+'gastos 9801'!AK52+'gastos 9901'!AK52</f>
        <v>0</v>
      </c>
      <c r="AL52" s="56">
        <f>'gastos 0001'!AL52+'gastos 0099'!AL52+'gastos 7201'!AL52+'invers 7300'!AL52+'gastos 9722'!AL52+'gastos 9801'!AL52+'gastos 9901'!AL52</f>
        <v>0</v>
      </c>
      <c r="AM52" s="56">
        <f>'gastos 0001'!AM52+'gastos 0099'!AM52+'gastos 7201'!AM52+'invers 7300'!AM52+'gastos 9722'!AM52+'gastos 9801'!AM52+'gastos 9901'!AM52</f>
        <v>0</v>
      </c>
      <c r="AN52" s="56">
        <f>'gastos 0001'!AN52+'gastos 0099'!AN52+'gastos 7201'!AN52+'invers 7300'!AN52+'gastos 9722'!AN52+'gastos 9801'!AN52+'gastos 9901'!AN52</f>
        <v>0</v>
      </c>
      <c r="AO52" s="56">
        <f>'gastos 0001'!AO52+'gastos 0099'!AO52+'gastos 7201'!AO52+'invers 7300'!AO52+'gastos 9722'!AO52+'gastos 9801'!AO52+'gastos 9901'!AO52</f>
        <v>0</v>
      </c>
      <c r="AP52" s="33">
        <f t="shared" si="88"/>
        <v>0</v>
      </c>
      <c r="AQ52" s="34">
        <f t="shared" si="29"/>
        <v>0</v>
      </c>
      <c r="AR52" s="33">
        <f t="shared" si="89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11"/>
        <v>0</v>
      </c>
      <c r="AX52" s="57">
        <f t="shared" si="19"/>
        <v>0</v>
      </c>
    </row>
    <row r="53" spans="1:50" s="11" customFormat="1" ht="15" x14ac:dyDescent="0.25">
      <c r="A53" s="94">
        <v>21600</v>
      </c>
      <c r="B53" s="101" t="s">
        <v>148</v>
      </c>
      <c r="C53" s="96">
        <f>'gastos 0001'!C53+'gastos 0099'!C53+'gastos 7201'!C53+'invers 7300'!C53+'gastos 9722'!C53+'gastos 9801'!C53+'gastos 9901'!C53</f>
        <v>0</v>
      </c>
      <c r="D53" s="96">
        <f>'gastos 0001'!D53+'gastos 0099'!D53+'gastos 7201'!D53+'invers 7300'!D53+'gastos 9722'!D53+'gastos 9801'!D53+'gastos 9901'!D53</f>
        <v>0</v>
      </c>
      <c r="E53" s="96">
        <f t="shared" si="81"/>
        <v>0</v>
      </c>
      <c r="F53" s="107">
        <f>'gastos 0001'!F53+'gastos 0099'!F53+'gastos 7201'!F53+'invers 7300'!F53+'gastos 9722'!F53+'gastos 9801'!F53+'gastos 9901'!F53</f>
        <v>0</v>
      </c>
      <c r="G53" s="56">
        <f>'gastos 0001'!G53+'gastos 0099'!G53+'gastos 7201'!G53+'invers 7300'!G53+'gastos 9722'!G53+'gastos 9801'!G53+'gastos 9901'!G53</f>
        <v>0</v>
      </c>
      <c r="H53" s="36">
        <f>'gastos 0001'!H53+'gastos 0099'!H53+'gastos 7201'!H53+'invers 7300'!H53+'gastos 9722'!H53+'gastos 9801'!H53+'gastos 9901'!H53</f>
        <v>0</v>
      </c>
      <c r="I53" s="36">
        <f>'gastos 0001'!I53+'gastos 0099'!I53+'gastos 7201'!I53+'invers 7300'!I53+'gastos 9722'!I53+'gastos 9801'!I53+'gastos 9901'!I53</f>
        <v>0</v>
      </c>
      <c r="J53" s="36">
        <f>'gastos 0001'!J53+'gastos 0099'!J53+'gastos 7201'!J53+'invers 7300'!J53+'gastos 9722'!J53+'gastos 9801'!J53+'gastos 9901'!J53</f>
        <v>0</v>
      </c>
      <c r="K53" s="36">
        <f>'gastos 0001'!K53+'gastos 0099'!K53+'gastos 7201'!K53+'invers 7300'!K53+'gastos 9722'!K53+'gastos 9801'!K53+'gastos 9901'!K53</f>
        <v>0</v>
      </c>
      <c r="L53" s="33">
        <f t="shared" si="82"/>
        <v>0</v>
      </c>
      <c r="M53" s="34">
        <f t="shared" si="20"/>
        <v>0</v>
      </c>
      <c r="N53" s="33">
        <f t="shared" si="83"/>
        <v>0</v>
      </c>
      <c r="O53" s="34">
        <f t="shared" si="22"/>
        <v>0</v>
      </c>
      <c r="P53" s="56">
        <f>'gastos 0001'!P53+'gastos 0099'!P53+'gastos 7201'!P53+'invers 7300'!P53+'gastos 9722'!P53+'gastos 9801'!P53+'gastos 9901'!P53</f>
        <v>0</v>
      </c>
      <c r="Q53" s="56">
        <f>'gastos 0001'!Q53+'gastos 0099'!Q53+'gastos 7201'!Q53+'invers 7300'!Q53+'gastos 9722'!Q53+'gastos 9801'!Q53+'gastos 9901'!Q53</f>
        <v>0</v>
      </c>
      <c r="R53" s="56">
        <f>'gastos 0001'!R53+'gastos 0099'!R53+'gastos 7201'!R53+'invers 7300'!R53+'gastos 9722'!R53+'gastos 9801'!R53+'gastos 9901'!R53</f>
        <v>0</v>
      </c>
      <c r="S53" s="56">
        <f>'gastos 0001'!S53+'gastos 0099'!S53+'gastos 7201'!S53+'invers 7300'!S53+'gastos 9722'!S53+'gastos 9801'!S53+'gastos 9901'!S53</f>
        <v>0</v>
      </c>
      <c r="T53" s="56">
        <f>'gastos 0001'!T53+'gastos 0099'!T53+'gastos 7201'!T53+'invers 7300'!T53+'gastos 9722'!T53+'gastos 9801'!T53+'gastos 9901'!T53</f>
        <v>0</v>
      </c>
      <c r="U53" s="56">
        <f>'gastos 0001'!U53+'gastos 0099'!U53+'gastos 7201'!U53+'invers 7300'!U53+'gastos 9722'!U53+'gastos 9801'!U53+'gastos 9901'!U53</f>
        <v>0</v>
      </c>
      <c r="V53" s="33">
        <f t="shared" si="84"/>
        <v>0</v>
      </c>
      <c r="W53" s="34">
        <f t="shared" si="23"/>
        <v>0</v>
      </c>
      <c r="X53" s="33">
        <f t="shared" si="85"/>
        <v>0</v>
      </c>
      <c r="Y53" s="34">
        <f t="shared" si="25"/>
        <v>0</v>
      </c>
      <c r="Z53" s="56">
        <f>'gastos 0001'!Z53+'gastos 0099'!Z53+'gastos 7201'!Z53+'invers 7300'!Z53+'gastos 9722'!Z53+'gastos 9801'!Z53+'gastos 9901'!Z53</f>
        <v>0</v>
      </c>
      <c r="AA53" s="56">
        <f>'gastos 0001'!AA53+'gastos 0099'!AA53+'gastos 7201'!AA53+'invers 7300'!AA53+'gastos 9722'!AA53+'gastos 9801'!AA53+'gastos 9901'!AA53</f>
        <v>0</v>
      </c>
      <c r="AB53" s="56">
        <f>'gastos 0001'!AB53+'gastos 0099'!AB53+'gastos 7201'!AB53+'invers 7300'!AB53+'gastos 9722'!AB53+'gastos 9801'!AB53+'gastos 9901'!AB53</f>
        <v>0</v>
      </c>
      <c r="AC53" s="56">
        <f>'gastos 0001'!AC53+'gastos 0099'!AC53+'gastos 7201'!AC53+'invers 7300'!AC53+'gastos 9722'!AC53+'gastos 9801'!AC53+'gastos 9901'!AC53</f>
        <v>0</v>
      </c>
      <c r="AD53" s="56">
        <f>'gastos 0001'!AD53+'gastos 0099'!AD53+'gastos 7201'!AD53+'invers 7300'!AD53+'gastos 9722'!AD53+'gastos 9801'!AD53+'gastos 9901'!AD53</f>
        <v>0</v>
      </c>
      <c r="AE53" s="56">
        <f>'gastos 0001'!AE53+'gastos 0099'!AE53+'gastos 7201'!AE53+'invers 7300'!AE53+'gastos 9722'!AE53+'gastos 9801'!AE53+'gastos 9901'!AE53</f>
        <v>0</v>
      </c>
      <c r="AF53" s="33">
        <f t="shared" si="86"/>
        <v>0</v>
      </c>
      <c r="AG53" s="34">
        <f t="shared" si="26"/>
        <v>0</v>
      </c>
      <c r="AH53" s="33">
        <f t="shared" si="87"/>
        <v>0</v>
      </c>
      <c r="AI53" s="34">
        <f t="shared" si="28"/>
        <v>0</v>
      </c>
      <c r="AJ53" s="56">
        <f>'gastos 0001'!AJ53+'gastos 0099'!AJ53+'gastos 7201'!AJ53+'invers 7300'!AJ53+'gastos 9722'!AJ53+'gastos 9801'!AJ53+'gastos 9901'!AJ53</f>
        <v>0</v>
      </c>
      <c r="AK53" s="56">
        <f>'gastos 0001'!AK53+'gastos 0099'!AK53+'gastos 7201'!AK53+'invers 7300'!AK53+'gastos 9722'!AK53+'gastos 9801'!AK53+'gastos 9901'!AK53</f>
        <v>0</v>
      </c>
      <c r="AL53" s="56">
        <f>'gastos 0001'!AL53+'gastos 0099'!AL53+'gastos 7201'!AL53+'invers 7300'!AL53+'gastos 9722'!AL53+'gastos 9801'!AL53+'gastos 9901'!AL53</f>
        <v>0</v>
      </c>
      <c r="AM53" s="56">
        <f>'gastos 0001'!AM53+'gastos 0099'!AM53+'gastos 7201'!AM53+'invers 7300'!AM53+'gastos 9722'!AM53+'gastos 9801'!AM53+'gastos 9901'!AM53</f>
        <v>0</v>
      </c>
      <c r="AN53" s="56">
        <f>'gastos 0001'!AN53+'gastos 0099'!AN53+'gastos 7201'!AN53+'invers 7300'!AN53+'gastos 9722'!AN53+'gastos 9801'!AN53+'gastos 9901'!AN53</f>
        <v>0</v>
      </c>
      <c r="AO53" s="56">
        <f>'gastos 0001'!AO53+'gastos 0099'!AO53+'gastos 7201'!AO53+'invers 7300'!AO53+'gastos 9722'!AO53+'gastos 9801'!AO53+'gastos 9901'!AO53</f>
        <v>0</v>
      </c>
      <c r="AP53" s="33">
        <f t="shared" si="88"/>
        <v>0</v>
      </c>
      <c r="AQ53" s="34">
        <f t="shared" si="29"/>
        <v>0</v>
      </c>
      <c r="AR53" s="33">
        <f t="shared" si="89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11"/>
        <v>0</v>
      </c>
      <c r="AX53" s="57">
        <f t="shared" si="19"/>
        <v>0</v>
      </c>
    </row>
    <row r="54" spans="1:50" s="11" customFormat="1" ht="15" x14ac:dyDescent="0.25">
      <c r="A54" s="98">
        <v>22110</v>
      </c>
      <c r="B54" s="101" t="s">
        <v>53</v>
      </c>
      <c r="C54" s="96">
        <f>'gastos 0001'!C54+'gastos 0099'!C54+'gastos 7201'!C54+'invers 7300'!C54+'gastos 9722'!C54+'gastos 9801'!C54+'gastos 9901'!C54</f>
        <v>0</v>
      </c>
      <c r="D54" s="96">
        <f>'gastos 0001'!D54+'gastos 0099'!D54+'gastos 7201'!D54+'invers 7300'!D54+'gastos 9722'!D54+'gastos 9801'!D54+'gastos 9901'!D54</f>
        <v>0</v>
      </c>
      <c r="E54" s="96">
        <f t="shared" si="81"/>
        <v>0</v>
      </c>
      <c r="F54" s="107">
        <f>'gastos 0001'!F54+'gastos 0099'!F54+'gastos 7201'!F54+'invers 7300'!F54+'gastos 9722'!F54+'gastos 9801'!F54+'gastos 9901'!F54</f>
        <v>0</v>
      </c>
      <c r="G54" s="56">
        <f>'gastos 0001'!G54+'gastos 0099'!G54+'gastos 7201'!G54+'invers 7300'!G54+'gastos 9722'!G54+'gastos 9801'!G54+'gastos 9901'!G54</f>
        <v>0</v>
      </c>
      <c r="H54" s="36">
        <f>'gastos 0001'!H54+'gastos 0099'!H54+'gastos 7201'!H54+'invers 7300'!H54+'gastos 9722'!H54+'gastos 9801'!H54+'gastos 9901'!H54</f>
        <v>0</v>
      </c>
      <c r="I54" s="36">
        <f>'gastos 0001'!I54+'gastos 0099'!I54+'gastos 7201'!I54+'invers 7300'!I54+'gastos 9722'!I54+'gastos 9801'!I54+'gastos 9901'!I54</f>
        <v>0</v>
      </c>
      <c r="J54" s="36">
        <f>'gastos 0001'!J54+'gastos 0099'!J54+'gastos 7201'!J54+'invers 7300'!J54+'gastos 9722'!J54+'gastos 9801'!J54+'gastos 9901'!J54</f>
        <v>0</v>
      </c>
      <c r="K54" s="36">
        <f>'gastos 0001'!K54+'gastos 0099'!K54+'gastos 7201'!K54+'invers 7300'!K54+'gastos 9722'!K54+'gastos 9801'!K54+'gastos 9901'!K54</f>
        <v>0</v>
      </c>
      <c r="L54" s="33">
        <f t="shared" si="82"/>
        <v>0</v>
      </c>
      <c r="M54" s="34">
        <f t="shared" si="20"/>
        <v>0</v>
      </c>
      <c r="N54" s="33">
        <f t="shared" si="83"/>
        <v>0</v>
      </c>
      <c r="O54" s="34">
        <f t="shared" si="22"/>
        <v>0</v>
      </c>
      <c r="P54" s="56">
        <f>'gastos 0001'!P54+'gastos 0099'!P54+'gastos 7201'!P54+'invers 7300'!P54+'gastos 9722'!P54+'gastos 9801'!P54+'gastos 9901'!P54</f>
        <v>0</v>
      </c>
      <c r="Q54" s="56">
        <f>'gastos 0001'!Q54+'gastos 0099'!Q54+'gastos 7201'!Q54+'invers 7300'!Q54+'gastos 9722'!Q54+'gastos 9801'!Q54+'gastos 9901'!Q54</f>
        <v>0</v>
      </c>
      <c r="R54" s="56">
        <f>'gastos 0001'!R54+'gastos 0099'!R54+'gastos 7201'!R54+'invers 7300'!R54+'gastos 9722'!R54+'gastos 9801'!R54+'gastos 9901'!R54</f>
        <v>0</v>
      </c>
      <c r="S54" s="56">
        <f>'gastos 0001'!S54+'gastos 0099'!S54+'gastos 7201'!S54+'invers 7300'!S54+'gastos 9722'!S54+'gastos 9801'!S54+'gastos 9901'!S54</f>
        <v>0</v>
      </c>
      <c r="T54" s="56">
        <f>'gastos 0001'!T54+'gastos 0099'!T54+'gastos 7201'!T54+'invers 7300'!T54+'gastos 9722'!T54+'gastos 9801'!T54+'gastos 9901'!T54</f>
        <v>0</v>
      </c>
      <c r="U54" s="56">
        <f>'gastos 0001'!U54+'gastos 0099'!U54+'gastos 7201'!U54+'invers 7300'!U54+'gastos 9722'!U54+'gastos 9801'!U54+'gastos 9901'!U54</f>
        <v>0</v>
      </c>
      <c r="V54" s="33">
        <f t="shared" si="84"/>
        <v>0</v>
      </c>
      <c r="W54" s="34">
        <f t="shared" si="23"/>
        <v>0</v>
      </c>
      <c r="X54" s="33">
        <f t="shared" si="85"/>
        <v>0</v>
      </c>
      <c r="Y54" s="34">
        <f t="shared" si="25"/>
        <v>0</v>
      </c>
      <c r="Z54" s="56">
        <f>'gastos 0001'!Z54+'gastos 0099'!Z54+'gastos 7201'!Z54+'invers 7300'!Z54+'gastos 9722'!Z54+'gastos 9801'!Z54+'gastos 9901'!Z54</f>
        <v>0</v>
      </c>
      <c r="AA54" s="56">
        <f>'gastos 0001'!AA54+'gastos 0099'!AA54+'gastos 7201'!AA54+'invers 7300'!AA54+'gastos 9722'!AA54+'gastos 9801'!AA54+'gastos 9901'!AA54</f>
        <v>0</v>
      </c>
      <c r="AB54" s="56">
        <f>'gastos 0001'!AB54+'gastos 0099'!AB54+'gastos 7201'!AB54+'invers 7300'!AB54+'gastos 9722'!AB54+'gastos 9801'!AB54+'gastos 9901'!AB54</f>
        <v>0</v>
      </c>
      <c r="AC54" s="56">
        <f>'gastos 0001'!AC54+'gastos 0099'!AC54+'gastos 7201'!AC54+'invers 7300'!AC54+'gastos 9722'!AC54+'gastos 9801'!AC54+'gastos 9901'!AC54</f>
        <v>0</v>
      </c>
      <c r="AD54" s="56">
        <f>'gastos 0001'!AD54+'gastos 0099'!AD54+'gastos 7201'!AD54+'invers 7300'!AD54+'gastos 9722'!AD54+'gastos 9801'!AD54+'gastos 9901'!AD54</f>
        <v>0</v>
      </c>
      <c r="AE54" s="56">
        <f>'gastos 0001'!AE54+'gastos 0099'!AE54+'gastos 7201'!AE54+'invers 7300'!AE54+'gastos 9722'!AE54+'gastos 9801'!AE54+'gastos 9901'!AE54</f>
        <v>0</v>
      </c>
      <c r="AF54" s="33">
        <f t="shared" si="86"/>
        <v>0</v>
      </c>
      <c r="AG54" s="34">
        <f t="shared" si="26"/>
        <v>0</v>
      </c>
      <c r="AH54" s="33">
        <f t="shared" si="87"/>
        <v>0</v>
      </c>
      <c r="AI54" s="34">
        <f t="shared" si="28"/>
        <v>0</v>
      </c>
      <c r="AJ54" s="56">
        <f>'gastos 0001'!AJ54+'gastos 0099'!AJ54+'gastos 7201'!AJ54+'invers 7300'!AJ54+'gastos 9722'!AJ54+'gastos 9801'!AJ54+'gastos 9901'!AJ54</f>
        <v>0</v>
      </c>
      <c r="AK54" s="56">
        <f>'gastos 0001'!AK54+'gastos 0099'!AK54+'gastos 7201'!AK54+'invers 7300'!AK54+'gastos 9722'!AK54+'gastos 9801'!AK54+'gastos 9901'!AK54</f>
        <v>0</v>
      </c>
      <c r="AL54" s="56">
        <f>'gastos 0001'!AL54+'gastos 0099'!AL54+'gastos 7201'!AL54+'invers 7300'!AL54+'gastos 9722'!AL54+'gastos 9801'!AL54+'gastos 9901'!AL54</f>
        <v>0</v>
      </c>
      <c r="AM54" s="56">
        <f>'gastos 0001'!AM54+'gastos 0099'!AM54+'gastos 7201'!AM54+'invers 7300'!AM54+'gastos 9722'!AM54+'gastos 9801'!AM54+'gastos 9901'!AM54</f>
        <v>0</v>
      </c>
      <c r="AN54" s="56">
        <f>'gastos 0001'!AN54+'gastos 0099'!AN54+'gastos 7201'!AN54+'invers 7300'!AN54+'gastos 9722'!AN54+'gastos 9801'!AN54+'gastos 9901'!AN54</f>
        <v>0</v>
      </c>
      <c r="AO54" s="56">
        <f>'gastos 0001'!AO54+'gastos 0099'!AO54+'gastos 7201'!AO54+'invers 7300'!AO54+'gastos 9722'!AO54+'gastos 9801'!AO54+'gastos 9901'!AO54</f>
        <v>0</v>
      </c>
      <c r="AP54" s="33">
        <f t="shared" si="88"/>
        <v>0</v>
      </c>
      <c r="AQ54" s="34">
        <f t="shared" si="29"/>
        <v>0</v>
      </c>
      <c r="AR54" s="33">
        <f t="shared" si="89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11"/>
        <v>0</v>
      </c>
      <c r="AX54" s="57">
        <f t="shared" si="19"/>
        <v>0</v>
      </c>
    </row>
    <row r="55" spans="1:50" s="11" customFormat="1" ht="15" x14ac:dyDescent="0.25">
      <c r="A55" s="98">
        <v>22120</v>
      </c>
      <c r="B55" s="101" t="s">
        <v>54</v>
      </c>
      <c r="C55" s="96">
        <f>'gastos 0001'!C55+'gastos 0099'!C55+'gastos 7201'!C55+'invers 7300'!C55+'gastos 9722'!C55+'gastos 9801'!C55+'gastos 9901'!C55</f>
        <v>0</v>
      </c>
      <c r="D55" s="96">
        <f>'gastos 0001'!D55+'gastos 0099'!D55+'gastos 7201'!D55+'invers 7300'!D55+'gastos 9722'!D55+'gastos 9801'!D55+'gastos 9901'!D55</f>
        <v>0</v>
      </c>
      <c r="E55" s="96">
        <f t="shared" si="81"/>
        <v>0</v>
      </c>
      <c r="F55" s="107">
        <f>'gastos 0001'!F55+'gastos 0099'!F55+'gastos 7201'!F55+'invers 7300'!F55+'gastos 9722'!F55+'gastos 9801'!F55+'gastos 9901'!F55</f>
        <v>0</v>
      </c>
      <c r="G55" s="56">
        <f>'gastos 0001'!G55+'gastos 0099'!G55+'gastos 7201'!G55+'invers 7300'!G55+'gastos 9722'!G55+'gastos 9801'!G55+'gastos 9901'!G55</f>
        <v>0</v>
      </c>
      <c r="H55" s="36">
        <f>'gastos 0001'!H55+'gastos 0099'!H55+'gastos 7201'!H55+'invers 7300'!H55+'gastos 9722'!H55+'gastos 9801'!H55+'gastos 9901'!H55</f>
        <v>0</v>
      </c>
      <c r="I55" s="36">
        <f>'gastos 0001'!I55+'gastos 0099'!I55+'gastos 7201'!I55+'invers 7300'!I55+'gastos 9722'!I55+'gastos 9801'!I55+'gastos 9901'!I55</f>
        <v>0</v>
      </c>
      <c r="J55" s="36">
        <f>'gastos 0001'!J55+'gastos 0099'!J55+'gastos 7201'!J55+'invers 7300'!J55+'gastos 9722'!J55+'gastos 9801'!J55+'gastos 9901'!J55</f>
        <v>0</v>
      </c>
      <c r="K55" s="36">
        <f>'gastos 0001'!K55+'gastos 0099'!K55+'gastos 7201'!K55+'invers 7300'!K55+'gastos 9722'!K55+'gastos 9801'!K55+'gastos 9901'!K55</f>
        <v>0</v>
      </c>
      <c r="L55" s="33">
        <f t="shared" si="82"/>
        <v>0</v>
      </c>
      <c r="M55" s="34">
        <f t="shared" si="20"/>
        <v>0</v>
      </c>
      <c r="N55" s="33">
        <f t="shared" si="83"/>
        <v>0</v>
      </c>
      <c r="O55" s="34">
        <f t="shared" si="22"/>
        <v>0</v>
      </c>
      <c r="P55" s="56">
        <f>'gastos 0001'!P55+'gastos 0099'!P55+'gastos 7201'!P55+'invers 7300'!P55+'gastos 9722'!P55+'gastos 9801'!P55+'gastos 9901'!P55</f>
        <v>0</v>
      </c>
      <c r="Q55" s="56">
        <f>'gastos 0001'!Q55+'gastos 0099'!Q55+'gastos 7201'!Q55+'invers 7300'!Q55+'gastos 9722'!Q55+'gastos 9801'!Q55+'gastos 9901'!Q55</f>
        <v>0</v>
      </c>
      <c r="R55" s="56">
        <f>'gastos 0001'!R55+'gastos 0099'!R55+'gastos 7201'!R55+'invers 7300'!R55+'gastos 9722'!R55+'gastos 9801'!R55+'gastos 9901'!R55</f>
        <v>0</v>
      </c>
      <c r="S55" s="56">
        <f>'gastos 0001'!S55+'gastos 0099'!S55+'gastos 7201'!S55+'invers 7300'!S55+'gastos 9722'!S55+'gastos 9801'!S55+'gastos 9901'!S55</f>
        <v>0</v>
      </c>
      <c r="T55" s="56">
        <f>'gastos 0001'!T55+'gastos 0099'!T55+'gastos 7201'!T55+'invers 7300'!T55+'gastos 9722'!T55+'gastos 9801'!T55+'gastos 9901'!T55</f>
        <v>0</v>
      </c>
      <c r="U55" s="56">
        <f>'gastos 0001'!U55+'gastos 0099'!U55+'gastos 7201'!U55+'invers 7300'!U55+'gastos 9722'!U55+'gastos 9801'!U55+'gastos 9901'!U55</f>
        <v>0</v>
      </c>
      <c r="V55" s="33">
        <f t="shared" si="84"/>
        <v>0</v>
      </c>
      <c r="W55" s="34">
        <f t="shared" si="23"/>
        <v>0</v>
      </c>
      <c r="X55" s="33">
        <f t="shared" si="85"/>
        <v>0</v>
      </c>
      <c r="Y55" s="34">
        <f t="shared" si="25"/>
        <v>0</v>
      </c>
      <c r="Z55" s="56">
        <f>'gastos 0001'!Z55+'gastos 0099'!Z55+'gastos 7201'!Z55+'invers 7300'!Z55+'gastos 9722'!Z55+'gastos 9801'!Z55+'gastos 9901'!Z55</f>
        <v>0</v>
      </c>
      <c r="AA55" s="56">
        <f>'gastos 0001'!AA55+'gastos 0099'!AA55+'gastos 7201'!AA55+'invers 7300'!AA55+'gastos 9722'!AA55+'gastos 9801'!AA55+'gastos 9901'!AA55</f>
        <v>0</v>
      </c>
      <c r="AB55" s="56">
        <f>'gastos 0001'!AB55+'gastos 0099'!AB55+'gastos 7201'!AB55+'invers 7300'!AB55+'gastos 9722'!AB55+'gastos 9801'!AB55+'gastos 9901'!AB55</f>
        <v>0</v>
      </c>
      <c r="AC55" s="56">
        <f>'gastos 0001'!AC55+'gastos 0099'!AC55+'gastos 7201'!AC55+'invers 7300'!AC55+'gastos 9722'!AC55+'gastos 9801'!AC55+'gastos 9901'!AC55</f>
        <v>0</v>
      </c>
      <c r="AD55" s="56">
        <f>'gastos 0001'!AD55+'gastos 0099'!AD55+'gastos 7201'!AD55+'invers 7300'!AD55+'gastos 9722'!AD55+'gastos 9801'!AD55+'gastos 9901'!AD55</f>
        <v>0</v>
      </c>
      <c r="AE55" s="56">
        <f>'gastos 0001'!AE55+'gastos 0099'!AE55+'gastos 7201'!AE55+'invers 7300'!AE55+'gastos 9722'!AE55+'gastos 9801'!AE55+'gastos 9901'!AE55</f>
        <v>0</v>
      </c>
      <c r="AF55" s="33">
        <f t="shared" si="86"/>
        <v>0</v>
      </c>
      <c r="AG55" s="34">
        <f t="shared" si="26"/>
        <v>0</v>
      </c>
      <c r="AH55" s="33">
        <f t="shared" si="87"/>
        <v>0</v>
      </c>
      <c r="AI55" s="34">
        <f t="shared" si="28"/>
        <v>0</v>
      </c>
      <c r="AJ55" s="56">
        <f>'gastos 0001'!AJ55+'gastos 0099'!AJ55+'gastos 7201'!AJ55+'invers 7300'!AJ55+'gastos 9722'!AJ55+'gastos 9801'!AJ55+'gastos 9901'!AJ55</f>
        <v>0</v>
      </c>
      <c r="AK55" s="56">
        <f>'gastos 0001'!AK55+'gastos 0099'!AK55+'gastos 7201'!AK55+'invers 7300'!AK55+'gastos 9722'!AK55+'gastos 9801'!AK55+'gastos 9901'!AK55</f>
        <v>0</v>
      </c>
      <c r="AL55" s="56">
        <f>'gastos 0001'!AL55+'gastos 0099'!AL55+'gastos 7201'!AL55+'invers 7300'!AL55+'gastos 9722'!AL55+'gastos 9801'!AL55+'gastos 9901'!AL55</f>
        <v>0</v>
      </c>
      <c r="AM55" s="56">
        <f>'gastos 0001'!AM55+'gastos 0099'!AM55+'gastos 7201'!AM55+'invers 7300'!AM55+'gastos 9722'!AM55+'gastos 9801'!AM55+'gastos 9901'!AM55</f>
        <v>0</v>
      </c>
      <c r="AN55" s="56">
        <f>'gastos 0001'!AN55+'gastos 0099'!AN55+'gastos 7201'!AN55+'invers 7300'!AN55+'gastos 9722'!AN55+'gastos 9801'!AN55+'gastos 9901'!AN55</f>
        <v>0</v>
      </c>
      <c r="AO55" s="56">
        <f>'gastos 0001'!AO55+'gastos 0099'!AO55+'gastos 7201'!AO55+'invers 7300'!AO55+'gastos 9722'!AO55+'gastos 9801'!AO55+'gastos 9901'!AO55</f>
        <v>0</v>
      </c>
      <c r="AP55" s="33">
        <f t="shared" si="88"/>
        <v>0</v>
      </c>
      <c r="AQ55" s="34">
        <f t="shared" si="29"/>
        <v>0</v>
      </c>
      <c r="AR55" s="33">
        <f t="shared" si="89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11"/>
        <v>0</v>
      </c>
      <c r="AX55" s="57">
        <f t="shared" si="19"/>
        <v>0</v>
      </c>
    </row>
    <row r="56" spans="1:50" s="11" customFormat="1" ht="15" x14ac:dyDescent="0.25">
      <c r="A56" s="98">
        <v>22210</v>
      </c>
      <c r="B56" s="101" t="s">
        <v>55</v>
      </c>
      <c r="C56" s="96">
        <f>'gastos 0001'!C56+'gastos 0099'!C56+'gastos 7201'!C56+'invers 7300'!C56+'gastos 9722'!C56+'gastos 9801'!C56+'gastos 9901'!C56</f>
        <v>0</v>
      </c>
      <c r="D56" s="96">
        <f>'gastos 0001'!D56+'gastos 0099'!D56+'gastos 7201'!D56+'invers 7300'!D56+'gastos 9722'!D56+'gastos 9801'!D56+'gastos 9901'!D56</f>
        <v>0</v>
      </c>
      <c r="E56" s="96">
        <f t="shared" si="81"/>
        <v>0</v>
      </c>
      <c r="F56" s="107">
        <f>'gastos 0001'!F56+'gastos 0099'!F56+'gastos 7201'!F56+'invers 7300'!F56+'gastos 9722'!F56+'gastos 9801'!F56+'gastos 9901'!F56</f>
        <v>0</v>
      </c>
      <c r="G56" s="56">
        <f>'gastos 0001'!G56+'gastos 0099'!G56+'gastos 7201'!G56+'invers 7300'!G56+'gastos 9722'!G56+'gastos 9801'!G56+'gastos 9901'!G56</f>
        <v>0</v>
      </c>
      <c r="H56" s="36">
        <f>'gastos 0001'!H56+'gastos 0099'!H56+'gastos 7201'!H56+'invers 7300'!H56+'gastos 9722'!H56+'gastos 9801'!H56+'gastos 9901'!H56</f>
        <v>0</v>
      </c>
      <c r="I56" s="36">
        <f>'gastos 0001'!I56+'gastos 0099'!I56+'gastos 7201'!I56+'invers 7300'!I56+'gastos 9722'!I56+'gastos 9801'!I56+'gastos 9901'!I56</f>
        <v>0</v>
      </c>
      <c r="J56" s="36">
        <f>'gastos 0001'!J56+'gastos 0099'!J56+'gastos 7201'!J56+'invers 7300'!J56+'gastos 9722'!J56+'gastos 9801'!J56+'gastos 9901'!J56</f>
        <v>0</v>
      </c>
      <c r="K56" s="36">
        <f>'gastos 0001'!K56+'gastos 0099'!K56+'gastos 7201'!K56+'invers 7300'!K56+'gastos 9722'!K56+'gastos 9801'!K56+'gastos 9901'!K56</f>
        <v>0</v>
      </c>
      <c r="L56" s="33">
        <f t="shared" si="82"/>
        <v>0</v>
      </c>
      <c r="M56" s="34">
        <f t="shared" si="20"/>
        <v>0</v>
      </c>
      <c r="N56" s="33">
        <f t="shared" si="83"/>
        <v>0</v>
      </c>
      <c r="O56" s="34">
        <f t="shared" si="22"/>
        <v>0</v>
      </c>
      <c r="P56" s="56">
        <f>'gastos 0001'!P56+'gastos 0099'!P56+'gastos 7201'!P56+'invers 7300'!P56+'gastos 9722'!P56+'gastos 9801'!P56+'gastos 9901'!P56</f>
        <v>0</v>
      </c>
      <c r="Q56" s="56">
        <f>'gastos 0001'!Q56+'gastos 0099'!Q56+'gastos 7201'!Q56+'invers 7300'!Q56+'gastos 9722'!Q56+'gastos 9801'!Q56+'gastos 9901'!Q56</f>
        <v>0</v>
      </c>
      <c r="R56" s="56">
        <f>'gastos 0001'!R56+'gastos 0099'!R56+'gastos 7201'!R56+'invers 7300'!R56+'gastos 9722'!R56+'gastos 9801'!R56+'gastos 9901'!R56</f>
        <v>0</v>
      </c>
      <c r="S56" s="56">
        <f>'gastos 0001'!S56+'gastos 0099'!S56+'gastos 7201'!S56+'invers 7300'!S56+'gastos 9722'!S56+'gastos 9801'!S56+'gastos 9901'!S56</f>
        <v>0</v>
      </c>
      <c r="T56" s="56">
        <f>'gastos 0001'!T56+'gastos 0099'!T56+'gastos 7201'!T56+'invers 7300'!T56+'gastos 9722'!T56+'gastos 9801'!T56+'gastos 9901'!T56</f>
        <v>0</v>
      </c>
      <c r="U56" s="56">
        <f>'gastos 0001'!U56+'gastos 0099'!U56+'gastos 7201'!U56+'invers 7300'!U56+'gastos 9722'!U56+'gastos 9801'!U56+'gastos 9901'!U56</f>
        <v>0</v>
      </c>
      <c r="V56" s="33">
        <f t="shared" si="84"/>
        <v>0</v>
      </c>
      <c r="W56" s="34">
        <f t="shared" si="23"/>
        <v>0</v>
      </c>
      <c r="X56" s="33">
        <f t="shared" si="85"/>
        <v>0</v>
      </c>
      <c r="Y56" s="34">
        <f t="shared" si="25"/>
        <v>0</v>
      </c>
      <c r="Z56" s="56">
        <f>'gastos 0001'!Z56+'gastos 0099'!Z56+'gastos 7201'!Z56+'invers 7300'!Z56+'gastos 9722'!Z56+'gastos 9801'!Z56+'gastos 9901'!Z56</f>
        <v>0</v>
      </c>
      <c r="AA56" s="56">
        <f>'gastos 0001'!AA56+'gastos 0099'!AA56+'gastos 7201'!AA56+'invers 7300'!AA56+'gastos 9722'!AA56+'gastos 9801'!AA56+'gastos 9901'!AA56</f>
        <v>0</v>
      </c>
      <c r="AB56" s="56">
        <f>'gastos 0001'!AB56+'gastos 0099'!AB56+'gastos 7201'!AB56+'invers 7300'!AB56+'gastos 9722'!AB56+'gastos 9801'!AB56+'gastos 9901'!AB56</f>
        <v>0</v>
      </c>
      <c r="AC56" s="56">
        <f>'gastos 0001'!AC56+'gastos 0099'!AC56+'gastos 7201'!AC56+'invers 7300'!AC56+'gastos 9722'!AC56+'gastos 9801'!AC56+'gastos 9901'!AC56</f>
        <v>0</v>
      </c>
      <c r="AD56" s="56">
        <f>'gastos 0001'!AD56+'gastos 0099'!AD56+'gastos 7201'!AD56+'invers 7300'!AD56+'gastos 9722'!AD56+'gastos 9801'!AD56+'gastos 9901'!AD56</f>
        <v>0</v>
      </c>
      <c r="AE56" s="56">
        <f>'gastos 0001'!AE56+'gastos 0099'!AE56+'gastos 7201'!AE56+'invers 7300'!AE56+'gastos 9722'!AE56+'gastos 9801'!AE56+'gastos 9901'!AE56</f>
        <v>0</v>
      </c>
      <c r="AF56" s="33">
        <f t="shared" si="86"/>
        <v>0</v>
      </c>
      <c r="AG56" s="34">
        <f t="shared" si="26"/>
        <v>0</v>
      </c>
      <c r="AH56" s="33">
        <f t="shared" si="87"/>
        <v>0</v>
      </c>
      <c r="AI56" s="34">
        <f t="shared" si="28"/>
        <v>0</v>
      </c>
      <c r="AJ56" s="56">
        <f>'gastos 0001'!AJ56+'gastos 0099'!AJ56+'gastos 7201'!AJ56+'invers 7300'!AJ56+'gastos 9722'!AJ56+'gastos 9801'!AJ56+'gastos 9901'!AJ56</f>
        <v>0</v>
      </c>
      <c r="AK56" s="56">
        <f>'gastos 0001'!AK56+'gastos 0099'!AK56+'gastos 7201'!AK56+'invers 7300'!AK56+'gastos 9722'!AK56+'gastos 9801'!AK56+'gastos 9901'!AK56</f>
        <v>0</v>
      </c>
      <c r="AL56" s="56">
        <f>'gastos 0001'!AL56+'gastos 0099'!AL56+'gastos 7201'!AL56+'invers 7300'!AL56+'gastos 9722'!AL56+'gastos 9801'!AL56+'gastos 9901'!AL56</f>
        <v>0</v>
      </c>
      <c r="AM56" s="56">
        <f>'gastos 0001'!AM56+'gastos 0099'!AM56+'gastos 7201'!AM56+'invers 7300'!AM56+'gastos 9722'!AM56+'gastos 9801'!AM56+'gastos 9901'!AM56</f>
        <v>0</v>
      </c>
      <c r="AN56" s="56">
        <f>'gastos 0001'!AN56+'gastos 0099'!AN56+'gastos 7201'!AN56+'invers 7300'!AN56+'gastos 9722'!AN56+'gastos 9801'!AN56+'gastos 9901'!AN56</f>
        <v>0</v>
      </c>
      <c r="AO56" s="56">
        <f>'gastos 0001'!AO56+'gastos 0099'!AO56+'gastos 7201'!AO56+'invers 7300'!AO56+'gastos 9722'!AO56+'gastos 9801'!AO56+'gastos 9901'!AO56</f>
        <v>0</v>
      </c>
      <c r="AP56" s="33">
        <f t="shared" si="88"/>
        <v>0</v>
      </c>
      <c r="AQ56" s="34">
        <f t="shared" si="29"/>
        <v>0</v>
      </c>
      <c r="AR56" s="33">
        <f t="shared" si="89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11"/>
        <v>0</v>
      </c>
      <c r="AX56" s="57">
        <f t="shared" si="19"/>
        <v>0</v>
      </c>
    </row>
    <row r="57" spans="1:50" s="11" customFormat="1" ht="15" x14ac:dyDescent="0.25">
      <c r="A57" s="98">
        <v>22220</v>
      </c>
      <c r="B57" s="101" t="s">
        <v>56</v>
      </c>
      <c r="C57" s="96">
        <f>'gastos 0001'!C57+'gastos 0099'!C57+'gastos 7201'!C57+'invers 7300'!C57+'gastos 9722'!C57+'gastos 9801'!C57+'gastos 9901'!C57</f>
        <v>0</v>
      </c>
      <c r="D57" s="96">
        <f>'gastos 0001'!D57+'gastos 0099'!D57+'gastos 7201'!D57+'invers 7300'!D57+'gastos 9722'!D57+'gastos 9801'!D57+'gastos 9901'!D57</f>
        <v>0</v>
      </c>
      <c r="E57" s="96">
        <f t="shared" si="81"/>
        <v>0</v>
      </c>
      <c r="F57" s="107">
        <f>'gastos 0001'!F57+'gastos 0099'!F57+'gastos 7201'!F57+'invers 7300'!F57+'gastos 9722'!F57+'gastos 9801'!F57+'gastos 9901'!F57</f>
        <v>0</v>
      </c>
      <c r="G57" s="56">
        <f>'gastos 0001'!G57+'gastos 0099'!G57+'gastos 7201'!G57+'invers 7300'!G57+'gastos 9722'!G57+'gastos 9801'!G57+'gastos 9901'!G57</f>
        <v>0</v>
      </c>
      <c r="H57" s="36">
        <f>'gastos 0001'!H57+'gastos 0099'!H57+'gastos 7201'!H57+'invers 7300'!H57+'gastos 9722'!H57+'gastos 9801'!H57+'gastos 9901'!H57</f>
        <v>0</v>
      </c>
      <c r="I57" s="36">
        <f>'gastos 0001'!I57+'gastos 0099'!I57+'gastos 7201'!I57+'invers 7300'!I57+'gastos 9722'!I57+'gastos 9801'!I57+'gastos 9901'!I57</f>
        <v>0</v>
      </c>
      <c r="J57" s="36">
        <f>'gastos 0001'!J57+'gastos 0099'!J57+'gastos 7201'!J57+'invers 7300'!J57+'gastos 9722'!J57+'gastos 9801'!J57+'gastos 9901'!J57</f>
        <v>0</v>
      </c>
      <c r="K57" s="36">
        <f>'gastos 0001'!K57+'gastos 0099'!K57+'gastos 7201'!K57+'invers 7300'!K57+'gastos 9722'!K57+'gastos 9801'!K57+'gastos 9901'!K57</f>
        <v>0</v>
      </c>
      <c r="L57" s="33">
        <f t="shared" si="82"/>
        <v>0</v>
      </c>
      <c r="M57" s="34">
        <f t="shared" si="20"/>
        <v>0</v>
      </c>
      <c r="N57" s="33">
        <f t="shared" si="83"/>
        <v>0</v>
      </c>
      <c r="O57" s="34">
        <f t="shared" si="22"/>
        <v>0</v>
      </c>
      <c r="P57" s="56">
        <f>'gastos 0001'!P57+'gastos 0099'!P57+'gastos 7201'!P57+'invers 7300'!P57+'gastos 9722'!P57+'gastos 9801'!P57+'gastos 9901'!P57</f>
        <v>0</v>
      </c>
      <c r="Q57" s="56">
        <f>'gastos 0001'!Q57+'gastos 0099'!Q57+'gastos 7201'!Q57+'invers 7300'!Q57+'gastos 9722'!Q57+'gastos 9801'!Q57+'gastos 9901'!Q57</f>
        <v>0</v>
      </c>
      <c r="R57" s="56">
        <f>'gastos 0001'!R57+'gastos 0099'!R57+'gastos 7201'!R57+'invers 7300'!R57+'gastos 9722'!R57+'gastos 9801'!R57+'gastos 9901'!R57</f>
        <v>0</v>
      </c>
      <c r="S57" s="56">
        <f>'gastos 0001'!S57+'gastos 0099'!S57+'gastos 7201'!S57+'invers 7300'!S57+'gastos 9722'!S57+'gastos 9801'!S57+'gastos 9901'!S57</f>
        <v>0</v>
      </c>
      <c r="T57" s="56">
        <f>'gastos 0001'!T57+'gastos 0099'!T57+'gastos 7201'!T57+'invers 7300'!T57+'gastos 9722'!T57+'gastos 9801'!T57+'gastos 9901'!T57</f>
        <v>0</v>
      </c>
      <c r="U57" s="56">
        <f>'gastos 0001'!U57+'gastos 0099'!U57+'gastos 7201'!U57+'invers 7300'!U57+'gastos 9722'!U57+'gastos 9801'!U57+'gastos 9901'!U57</f>
        <v>0</v>
      </c>
      <c r="V57" s="33">
        <f t="shared" si="84"/>
        <v>0</v>
      </c>
      <c r="W57" s="34">
        <f t="shared" si="23"/>
        <v>0</v>
      </c>
      <c r="X57" s="33">
        <f t="shared" si="85"/>
        <v>0</v>
      </c>
      <c r="Y57" s="34">
        <f t="shared" si="25"/>
        <v>0</v>
      </c>
      <c r="Z57" s="56">
        <f>'gastos 0001'!Z57+'gastos 0099'!Z57+'gastos 7201'!Z57+'invers 7300'!Z57+'gastos 9722'!Z57+'gastos 9801'!Z57+'gastos 9901'!Z57</f>
        <v>0</v>
      </c>
      <c r="AA57" s="56">
        <f>'gastos 0001'!AA57+'gastos 0099'!AA57+'gastos 7201'!AA57+'invers 7300'!AA57+'gastos 9722'!AA57+'gastos 9801'!AA57+'gastos 9901'!AA57</f>
        <v>0</v>
      </c>
      <c r="AB57" s="56">
        <f>'gastos 0001'!AB57+'gastos 0099'!AB57+'gastos 7201'!AB57+'invers 7300'!AB57+'gastos 9722'!AB57+'gastos 9801'!AB57+'gastos 9901'!AB57</f>
        <v>0</v>
      </c>
      <c r="AC57" s="56">
        <f>'gastos 0001'!AC57+'gastos 0099'!AC57+'gastos 7201'!AC57+'invers 7300'!AC57+'gastos 9722'!AC57+'gastos 9801'!AC57+'gastos 9901'!AC57</f>
        <v>0</v>
      </c>
      <c r="AD57" s="56">
        <f>'gastos 0001'!AD57+'gastos 0099'!AD57+'gastos 7201'!AD57+'invers 7300'!AD57+'gastos 9722'!AD57+'gastos 9801'!AD57+'gastos 9901'!AD57</f>
        <v>0</v>
      </c>
      <c r="AE57" s="56">
        <f>'gastos 0001'!AE57+'gastos 0099'!AE57+'gastos 7201'!AE57+'invers 7300'!AE57+'gastos 9722'!AE57+'gastos 9801'!AE57+'gastos 9901'!AE57</f>
        <v>0</v>
      </c>
      <c r="AF57" s="33">
        <f t="shared" si="86"/>
        <v>0</v>
      </c>
      <c r="AG57" s="34">
        <f t="shared" si="26"/>
        <v>0</v>
      </c>
      <c r="AH57" s="33">
        <f t="shared" si="87"/>
        <v>0</v>
      </c>
      <c r="AI57" s="34">
        <f t="shared" si="28"/>
        <v>0</v>
      </c>
      <c r="AJ57" s="56">
        <f>'gastos 0001'!AJ57+'gastos 0099'!AJ57+'gastos 7201'!AJ57+'invers 7300'!AJ57+'gastos 9722'!AJ57+'gastos 9801'!AJ57+'gastos 9901'!AJ57</f>
        <v>0</v>
      </c>
      <c r="AK57" s="56">
        <f>'gastos 0001'!AK57+'gastos 0099'!AK57+'gastos 7201'!AK57+'invers 7300'!AK57+'gastos 9722'!AK57+'gastos 9801'!AK57+'gastos 9901'!AK57</f>
        <v>0</v>
      </c>
      <c r="AL57" s="56">
        <f>'gastos 0001'!AL57+'gastos 0099'!AL57+'gastos 7201'!AL57+'invers 7300'!AL57+'gastos 9722'!AL57+'gastos 9801'!AL57+'gastos 9901'!AL57</f>
        <v>0</v>
      </c>
      <c r="AM57" s="56">
        <f>'gastos 0001'!AM57+'gastos 0099'!AM57+'gastos 7201'!AM57+'invers 7300'!AM57+'gastos 9722'!AM57+'gastos 9801'!AM57+'gastos 9901'!AM57</f>
        <v>0</v>
      </c>
      <c r="AN57" s="56">
        <f>'gastos 0001'!AN57+'gastos 0099'!AN57+'gastos 7201'!AN57+'invers 7300'!AN57+'gastos 9722'!AN57+'gastos 9801'!AN57+'gastos 9901'!AN57</f>
        <v>0</v>
      </c>
      <c r="AO57" s="56">
        <f>'gastos 0001'!AO57+'gastos 0099'!AO57+'gastos 7201'!AO57+'invers 7300'!AO57+'gastos 9722'!AO57+'gastos 9801'!AO57+'gastos 9901'!AO57</f>
        <v>0</v>
      </c>
      <c r="AP57" s="33">
        <f t="shared" si="88"/>
        <v>0</v>
      </c>
      <c r="AQ57" s="34">
        <f t="shared" si="29"/>
        <v>0</v>
      </c>
      <c r="AR57" s="33">
        <f t="shared" si="89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11"/>
        <v>0</v>
      </c>
      <c r="AX57" s="57">
        <f t="shared" si="19"/>
        <v>0</v>
      </c>
    </row>
    <row r="58" spans="1:50" s="11" customFormat="1" ht="15" x14ac:dyDescent="0.25">
      <c r="A58" s="94">
        <v>22300</v>
      </c>
      <c r="B58" s="101" t="s">
        <v>57</v>
      </c>
      <c r="C58" s="96">
        <f>'gastos 0001'!C58+'gastos 0099'!C58+'gastos 7201'!C58+'invers 7300'!C58+'gastos 9722'!C58+'gastos 9801'!C58+'gastos 9901'!C58</f>
        <v>0</v>
      </c>
      <c r="D58" s="96">
        <f>'gastos 0001'!D58+'gastos 0099'!D58+'gastos 7201'!D58+'invers 7300'!D58+'gastos 9722'!D58+'gastos 9801'!D58+'gastos 9901'!D58</f>
        <v>0</v>
      </c>
      <c r="E58" s="96">
        <f t="shared" si="81"/>
        <v>0</v>
      </c>
      <c r="F58" s="107">
        <f>'gastos 0001'!F58+'gastos 0099'!F58+'gastos 7201'!F58+'invers 7300'!F58+'gastos 9722'!F58+'gastos 9801'!F58+'gastos 9901'!F58</f>
        <v>0</v>
      </c>
      <c r="G58" s="56">
        <f>'gastos 0001'!G58+'gastos 0099'!G58+'gastos 7201'!G58+'invers 7300'!G58+'gastos 9722'!G58+'gastos 9801'!G58+'gastos 9901'!G58</f>
        <v>0</v>
      </c>
      <c r="H58" s="36">
        <f>'gastos 0001'!H58+'gastos 0099'!H58+'gastos 7201'!H58+'invers 7300'!H58+'gastos 9722'!H58+'gastos 9801'!H58+'gastos 9901'!H58</f>
        <v>0</v>
      </c>
      <c r="I58" s="36">
        <f>'gastos 0001'!I58+'gastos 0099'!I58+'gastos 7201'!I58+'invers 7300'!I58+'gastos 9722'!I58+'gastos 9801'!I58+'gastos 9901'!I58</f>
        <v>0</v>
      </c>
      <c r="J58" s="36">
        <f>'gastos 0001'!J58+'gastos 0099'!J58+'gastos 7201'!J58+'invers 7300'!J58+'gastos 9722'!J58+'gastos 9801'!J58+'gastos 9901'!J58</f>
        <v>0</v>
      </c>
      <c r="K58" s="36">
        <f>'gastos 0001'!K58+'gastos 0099'!K58+'gastos 7201'!K58+'invers 7300'!K58+'gastos 9722'!K58+'gastos 9801'!K58+'gastos 9901'!K58</f>
        <v>0</v>
      </c>
      <c r="L58" s="33">
        <f t="shared" si="82"/>
        <v>0</v>
      </c>
      <c r="M58" s="34">
        <f t="shared" si="20"/>
        <v>0</v>
      </c>
      <c r="N58" s="33">
        <f t="shared" si="83"/>
        <v>0</v>
      </c>
      <c r="O58" s="34">
        <f t="shared" si="22"/>
        <v>0</v>
      </c>
      <c r="P58" s="56">
        <f>'gastos 0001'!P58+'gastos 0099'!P58+'gastos 7201'!P58+'invers 7300'!P58+'gastos 9722'!P58+'gastos 9801'!P58+'gastos 9901'!P58</f>
        <v>0</v>
      </c>
      <c r="Q58" s="56">
        <f>'gastos 0001'!Q58+'gastos 0099'!Q58+'gastos 7201'!Q58+'invers 7300'!Q58+'gastos 9722'!Q58+'gastos 9801'!Q58+'gastos 9901'!Q58</f>
        <v>0</v>
      </c>
      <c r="R58" s="56">
        <f>'gastos 0001'!R58+'gastos 0099'!R58+'gastos 7201'!R58+'invers 7300'!R58+'gastos 9722'!R58+'gastos 9801'!R58+'gastos 9901'!R58</f>
        <v>0</v>
      </c>
      <c r="S58" s="56">
        <f>'gastos 0001'!S58+'gastos 0099'!S58+'gastos 7201'!S58+'invers 7300'!S58+'gastos 9722'!S58+'gastos 9801'!S58+'gastos 9901'!S58</f>
        <v>0</v>
      </c>
      <c r="T58" s="56">
        <f>'gastos 0001'!T58+'gastos 0099'!T58+'gastos 7201'!T58+'invers 7300'!T58+'gastos 9722'!T58+'gastos 9801'!T58+'gastos 9901'!T58</f>
        <v>0</v>
      </c>
      <c r="U58" s="56">
        <f>'gastos 0001'!U58+'gastos 0099'!U58+'gastos 7201'!U58+'invers 7300'!U58+'gastos 9722'!U58+'gastos 9801'!U58+'gastos 9901'!U58</f>
        <v>0</v>
      </c>
      <c r="V58" s="33">
        <f t="shared" si="84"/>
        <v>0</v>
      </c>
      <c r="W58" s="34">
        <f t="shared" si="23"/>
        <v>0</v>
      </c>
      <c r="X58" s="33">
        <f t="shared" si="85"/>
        <v>0</v>
      </c>
      <c r="Y58" s="34">
        <f t="shared" si="25"/>
        <v>0</v>
      </c>
      <c r="Z58" s="56">
        <f>'gastos 0001'!Z58+'gastos 0099'!Z58+'gastos 7201'!Z58+'invers 7300'!Z58+'gastos 9722'!Z58+'gastos 9801'!Z58+'gastos 9901'!Z58</f>
        <v>0</v>
      </c>
      <c r="AA58" s="56">
        <f>'gastos 0001'!AA58+'gastos 0099'!AA58+'gastos 7201'!AA58+'invers 7300'!AA58+'gastos 9722'!AA58+'gastos 9801'!AA58+'gastos 9901'!AA58</f>
        <v>0</v>
      </c>
      <c r="AB58" s="56">
        <f>'gastos 0001'!AB58+'gastos 0099'!AB58+'gastos 7201'!AB58+'invers 7300'!AB58+'gastos 9722'!AB58+'gastos 9801'!AB58+'gastos 9901'!AB58</f>
        <v>0</v>
      </c>
      <c r="AC58" s="56">
        <f>'gastos 0001'!AC58+'gastos 0099'!AC58+'gastos 7201'!AC58+'invers 7300'!AC58+'gastos 9722'!AC58+'gastos 9801'!AC58+'gastos 9901'!AC58</f>
        <v>0</v>
      </c>
      <c r="AD58" s="56">
        <f>'gastos 0001'!AD58+'gastos 0099'!AD58+'gastos 7201'!AD58+'invers 7300'!AD58+'gastos 9722'!AD58+'gastos 9801'!AD58+'gastos 9901'!AD58</f>
        <v>0</v>
      </c>
      <c r="AE58" s="56">
        <f>'gastos 0001'!AE58+'gastos 0099'!AE58+'gastos 7201'!AE58+'invers 7300'!AE58+'gastos 9722'!AE58+'gastos 9801'!AE58+'gastos 9901'!AE58</f>
        <v>0</v>
      </c>
      <c r="AF58" s="33">
        <f t="shared" si="86"/>
        <v>0</v>
      </c>
      <c r="AG58" s="34">
        <f t="shared" si="26"/>
        <v>0</v>
      </c>
      <c r="AH58" s="33">
        <f t="shared" si="87"/>
        <v>0</v>
      </c>
      <c r="AI58" s="34">
        <f t="shared" si="28"/>
        <v>0</v>
      </c>
      <c r="AJ58" s="56">
        <f>'gastos 0001'!AJ58+'gastos 0099'!AJ58+'gastos 7201'!AJ58+'invers 7300'!AJ58+'gastos 9722'!AJ58+'gastos 9801'!AJ58+'gastos 9901'!AJ58</f>
        <v>0</v>
      </c>
      <c r="AK58" s="56">
        <f>'gastos 0001'!AK58+'gastos 0099'!AK58+'gastos 7201'!AK58+'invers 7300'!AK58+'gastos 9722'!AK58+'gastos 9801'!AK58+'gastos 9901'!AK58</f>
        <v>0</v>
      </c>
      <c r="AL58" s="56">
        <f>'gastos 0001'!AL58+'gastos 0099'!AL58+'gastos 7201'!AL58+'invers 7300'!AL58+'gastos 9722'!AL58+'gastos 9801'!AL58+'gastos 9901'!AL58</f>
        <v>0</v>
      </c>
      <c r="AM58" s="56">
        <f>'gastos 0001'!AM58+'gastos 0099'!AM58+'gastos 7201'!AM58+'invers 7300'!AM58+'gastos 9722'!AM58+'gastos 9801'!AM58+'gastos 9901'!AM58</f>
        <v>0</v>
      </c>
      <c r="AN58" s="56">
        <f>'gastos 0001'!AN58+'gastos 0099'!AN58+'gastos 7201'!AN58+'invers 7300'!AN58+'gastos 9722'!AN58+'gastos 9801'!AN58+'gastos 9901'!AN58</f>
        <v>0</v>
      </c>
      <c r="AO58" s="56">
        <f>'gastos 0001'!AO58+'gastos 0099'!AO58+'gastos 7201'!AO58+'invers 7300'!AO58+'gastos 9722'!AO58+'gastos 9801'!AO58+'gastos 9901'!AO58</f>
        <v>0</v>
      </c>
      <c r="AP58" s="33">
        <f t="shared" si="88"/>
        <v>0</v>
      </c>
      <c r="AQ58" s="34">
        <f t="shared" si="29"/>
        <v>0</v>
      </c>
      <c r="AR58" s="33">
        <f t="shared" si="89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11"/>
        <v>0</v>
      </c>
      <c r="AX58" s="57">
        <f t="shared" si="19"/>
        <v>0</v>
      </c>
    </row>
    <row r="59" spans="1:50" s="11" customFormat="1" ht="15" x14ac:dyDescent="0.25">
      <c r="A59" s="94">
        <v>22500</v>
      </c>
      <c r="B59" s="101" t="s">
        <v>58</v>
      </c>
      <c r="C59" s="96">
        <f>'gastos 0001'!C59+'gastos 0099'!C59+'gastos 7201'!C59+'invers 7300'!C59+'gastos 9722'!C59+'gastos 9801'!C59+'gastos 9901'!C59</f>
        <v>0</v>
      </c>
      <c r="D59" s="96">
        <f>'gastos 0001'!D59+'gastos 0099'!D59+'gastos 7201'!D59+'invers 7300'!D59+'gastos 9722'!D59+'gastos 9801'!D59+'gastos 9901'!D59</f>
        <v>0</v>
      </c>
      <c r="E59" s="96">
        <f t="shared" si="81"/>
        <v>0</v>
      </c>
      <c r="F59" s="107">
        <f>'gastos 0001'!F59+'gastos 0099'!F59+'gastos 7201'!F59+'invers 7300'!F59+'gastos 9722'!F59+'gastos 9801'!F59+'gastos 9901'!F59</f>
        <v>0</v>
      </c>
      <c r="G59" s="56">
        <f>'gastos 0001'!G59+'gastos 0099'!G59+'gastos 7201'!G59+'invers 7300'!G59+'gastos 9722'!G59+'gastos 9801'!G59+'gastos 9901'!G59</f>
        <v>0</v>
      </c>
      <c r="H59" s="36">
        <f>'gastos 0001'!H59+'gastos 0099'!H59+'gastos 7201'!H59+'invers 7300'!H59+'gastos 9722'!H59+'gastos 9801'!H59+'gastos 9901'!H59</f>
        <v>0</v>
      </c>
      <c r="I59" s="36">
        <f>'gastos 0001'!I59+'gastos 0099'!I59+'gastos 7201'!I59+'invers 7300'!I59+'gastos 9722'!I59+'gastos 9801'!I59+'gastos 9901'!I59</f>
        <v>0</v>
      </c>
      <c r="J59" s="36">
        <f>'gastos 0001'!J59+'gastos 0099'!J59+'gastos 7201'!J59+'invers 7300'!J59+'gastos 9722'!J59+'gastos 9801'!J59+'gastos 9901'!J59</f>
        <v>0</v>
      </c>
      <c r="K59" s="36">
        <f>'gastos 0001'!K59+'gastos 0099'!K59+'gastos 7201'!K59+'invers 7300'!K59+'gastos 9722'!K59+'gastos 9801'!K59+'gastos 9901'!K59</f>
        <v>0</v>
      </c>
      <c r="L59" s="33">
        <f t="shared" si="82"/>
        <v>0</v>
      </c>
      <c r="M59" s="34">
        <f t="shared" si="20"/>
        <v>0</v>
      </c>
      <c r="N59" s="33">
        <f t="shared" si="83"/>
        <v>0</v>
      </c>
      <c r="O59" s="34">
        <f t="shared" si="22"/>
        <v>0</v>
      </c>
      <c r="P59" s="56">
        <f>'gastos 0001'!P59+'gastos 0099'!P59+'gastos 7201'!P59+'invers 7300'!P59+'gastos 9722'!P59+'gastos 9801'!P59+'gastos 9901'!P59</f>
        <v>0</v>
      </c>
      <c r="Q59" s="56">
        <f>'gastos 0001'!Q59+'gastos 0099'!Q59+'gastos 7201'!Q59+'invers 7300'!Q59+'gastos 9722'!Q59+'gastos 9801'!Q59+'gastos 9901'!Q59</f>
        <v>0</v>
      </c>
      <c r="R59" s="56">
        <f>'gastos 0001'!R59+'gastos 0099'!R59+'gastos 7201'!R59+'invers 7300'!R59+'gastos 9722'!R59+'gastos 9801'!R59+'gastos 9901'!R59</f>
        <v>0</v>
      </c>
      <c r="S59" s="56">
        <f>'gastos 0001'!S59+'gastos 0099'!S59+'gastos 7201'!S59+'invers 7300'!S59+'gastos 9722'!S59+'gastos 9801'!S59+'gastos 9901'!S59</f>
        <v>0</v>
      </c>
      <c r="T59" s="56">
        <f>'gastos 0001'!T59+'gastos 0099'!T59+'gastos 7201'!T59+'invers 7300'!T59+'gastos 9722'!T59+'gastos 9801'!T59+'gastos 9901'!T59</f>
        <v>0</v>
      </c>
      <c r="U59" s="56">
        <f>'gastos 0001'!U59+'gastos 0099'!U59+'gastos 7201'!U59+'invers 7300'!U59+'gastos 9722'!U59+'gastos 9801'!U59+'gastos 9901'!U59</f>
        <v>0</v>
      </c>
      <c r="V59" s="33">
        <f t="shared" si="84"/>
        <v>0</v>
      </c>
      <c r="W59" s="34">
        <f t="shared" si="23"/>
        <v>0</v>
      </c>
      <c r="X59" s="33">
        <f t="shared" si="85"/>
        <v>0</v>
      </c>
      <c r="Y59" s="34">
        <f t="shared" si="25"/>
        <v>0</v>
      </c>
      <c r="Z59" s="56">
        <f>'gastos 0001'!Z59+'gastos 0099'!Z59+'gastos 7201'!Z59+'invers 7300'!Z59+'gastos 9722'!Z59+'gastos 9801'!Z59+'gastos 9901'!Z59</f>
        <v>0</v>
      </c>
      <c r="AA59" s="56">
        <f>'gastos 0001'!AA59+'gastos 0099'!AA59+'gastos 7201'!AA59+'invers 7300'!AA59+'gastos 9722'!AA59+'gastos 9801'!AA59+'gastos 9901'!AA59</f>
        <v>0</v>
      </c>
      <c r="AB59" s="56">
        <f>'gastos 0001'!AB59+'gastos 0099'!AB59+'gastos 7201'!AB59+'invers 7300'!AB59+'gastos 9722'!AB59+'gastos 9801'!AB59+'gastos 9901'!AB59</f>
        <v>0</v>
      </c>
      <c r="AC59" s="56">
        <f>'gastos 0001'!AC59+'gastos 0099'!AC59+'gastos 7201'!AC59+'invers 7300'!AC59+'gastos 9722'!AC59+'gastos 9801'!AC59+'gastos 9901'!AC59</f>
        <v>0</v>
      </c>
      <c r="AD59" s="56">
        <f>'gastos 0001'!AD59+'gastos 0099'!AD59+'gastos 7201'!AD59+'invers 7300'!AD59+'gastos 9722'!AD59+'gastos 9801'!AD59+'gastos 9901'!AD59</f>
        <v>0</v>
      </c>
      <c r="AE59" s="56">
        <f>'gastos 0001'!AE59+'gastos 0099'!AE59+'gastos 7201'!AE59+'invers 7300'!AE59+'gastos 9722'!AE59+'gastos 9801'!AE59+'gastos 9901'!AE59</f>
        <v>0</v>
      </c>
      <c r="AF59" s="33">
        <f t="shared" si="86"/>
        <v>0</v>
      </c>
      <c r="AG59" s="34">
        <f t="shared" si="26"/>
        <v>0</v>
      </c>
      <c r="AH59" s="33">
        <f t="shared" si="87"/>
        <v>0</v>
      </c>
      <c r="AI59" s="34">
        <f t="shared" si="28"/>
        <v>0</v>
      </c>
      <c r="AJ59" s="56">
        <f>'gastos 0001'!AJ59+'gastos 0099'!AJ59+'gastos 7201'!AJ59+'invers 7300'!AJ59+'gastos 9722'!AJ59+'gastos 9801'!AJ59+'gastos 9901'!AJ59</f>
        <v>0</v>
      </c>
      <c r="AK59" s="56">
        <f>'gastos 0001'!AK59+'gastos 0099'!AK59+'gastos 7201'!AK59+'invers 7300'!AK59+'gastos 9722'!AK59+'gastos 9801'!AK59+'gastos 9901'!AK59</f>
        <v>0</v>
      </c>
      <c r="AL59" s="56">
        <f>'gastos 0001'!AL59+'gastos 0099'!AL59+'gastos 7201'!AL59+'invers 7300'!AL59+'gastos 9722'!AL59+'gastos 9801'!AL59+'gastos 9901'!AL59</f>
        <v>0</v>
      </c>
      <c r="AM59" s="56">
        <f>'gastos 0001'!AM59+'gastos 0099'!AM59+'gastos 7201'!AM59+'invers 7300'!AM59+'gastos 9722'!AM59+'gastos 9801'!AM59+'gastos 9901'!AM59</f>
        <v>0</v>
      </c>
      <c r="AN59" s="56">
        <f>'gastos 0001'!AN59+'gastos 0099'!AN59+'gastos 7201'!AN59+'invers 7300'!AN59+'gastos 9722'!AN59+'gastos 9801'!AN59+'gastos 9901'!AN59</f>
        <v>0</v>
      </c>
      <c r="AO59" s="56">
        <f>'gastos 0001'!AO59+'gastos 0099'!AO59+'gastos 7201'!AO59+'invers 7300'!AO59+'gastos 9722'!AO59+'gastos 9801'!AO59+'gastos 9901'!AO59</f>
        <v>0</v>
      </c>
      <c r="AP59" s="33">
        <f t="shared" si="88"/>
        <v>0</v>
      </c>
      <c r="AQ59" s="34">
        <f t="shared" si="29"/>
        <v>0</v>
      </c>
      <c r="AR59" s="33">
        <f t="shared" si="89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11"/>
        <v>0</v>
      </c>
      <c r="AX59" s="57">
        <f t="shared" si="19"/>
        <v>0</v>
      </c>
    </row>
    <row r="60" spans="1:50" s="11" customFormat="1" ht="15" x14ac:dyDescent="0.25">
      <c r="A60" s="94">
        <v>22600</v>
      </c>
      <c r="B60" s="101" t="s">
        <v>59</v>
      </c>
      <c r="C60" s="96">
        <f>'gastos 0001'!C60+'gastos 0099'!C60+'gastos 7201'!C60+'invers 7300'!C60+'gastos 9722'!C60+'gastos 9801'!C60+'gastos 9901'!C60</f>
        <v>0</v>
      </c>
      <c r="D60" s="96">
        <f>'gastos 0001'!D60+'gastos 0099'!D60+'gastos 7201'!D60+'invers 7300'!D60+'gastos 9722'!D60+'gastos 9801'!D60+'gastos 9901'!D60</f>
        <v>0</v>
      </c>
      <c r="E60" s="96">
        <f t="shared" si="81"/>
        <v>0</v>
      </c>
      <c r="F60" s="107">
        <f>'gastos 0001'!F60+'gastos 0099'!F60+'gastos 7201'!F60+'invers 7300'!F60+'gastos 9722'!F60+'gastos 9801'!F60+'gastos 9901'!F60</f>
        <v>0</v>
      </c>
      <c r="G60" s="56">
        <f>'gastos 0001'!G60+'gastos 0099'!G60+'gastos 7201'!G60+'invers 7300'!G60+'gastos 9722'!G60+'gastos 9801'!G60+'gastos 9901'!G60</f>
        <v>0</v>
      </c>
      <c r="H60" s="36">
        <f>'gastos 0001'!H60+'gastos 0099'!H60+'gastos 7201'!H60+'invers 7300'!H60+'gastos 9722'!H60+'gastos 9801'!H60+'gastos 9901'!H60</f>
        <v>0</v>
      </c>
      <c r="I60" s="36">
        <f>'gastos 0001'!I60+'gastos 0099'!I60+'gastos 7201'!I60+'invers 7300'!I60+'gastos 9722'!I60+'gastos 9801'!I60+'gastos 9901'!I60</f>
        <v>0</v>
      </c>
      <c r="J60" s="36">
        <f>'gastos 0001'!J60+'gastos 0099'!J60+'gastos 7201'!J60+'invers 7300'!J60+'gastos 9722'!J60+'gastos 9801'!J60+'gastos 9901'!J60</f>
        <v>0</v>
      </c>
      <c r="K60" s="36">
        <f>'gastos 0001'!K60+'gastos 0099'!K60+'gastos 7201'!K60+'invers 7300'!K60+'gastos 9722'!K60+'gastos 9801'!K60+'gastos 9901'!K60</f>
        <v>0</v>
      </c>
      <c r="L60" s="33">
        <f t="shared" si="82"/>
        <v>0</v>
      </c>
      <c r="M60" s="34">
        <f t="shared" si="20"/>
        <v>0</v>
      </c>
      <c r="N60" s="33">
        <f t="shared" si="83"/>
        <v>0</v>
      </c>
      <c r="O60" s="34">
        <f t="shared" si="22"/>
        <v>0</v>
      </c>
      <c r="P60" s="56">
        <f>'gastos 0001'!P60+'gastos 0099'!P60+'gastos 7201'!P60+'invers 7300'!P60+'gastos 9722'!P60+'gastos 9801'!P60+'gastos 9901'!P60</f>
        <v>0</v>
      </c>
      <c r="Q60" s="56">
        <f>'gastos 0001'!Q60+'gastos 0099'!Q60+'gastos 7201'!Q60+'invers 7300'!Q60+'gastos 9722'!Q60+'gastos 9801'!Q60+'gastos 9901'!Q60</f>
        <v>0</v>
      </c>
      <c r="R60" s="56">
        <f>'gastos 0001'!R60+'gastos 0099'!R60+'gastos 7201'!R60+'invers 7300'!R60+'gastos 9722'!R60+'gastos 9801'!R60+'gastos 9901'!R60</f>
        <v>0</v>
      </c>
      <c r="S60" s="56">
        <f>'gastos 0001'!S60+'gastos 0099'!S60+'gastos 7201'!S60+'invers 7300'!S60+'gastos 9722'!S60+'gastos 9801'!S60+'gastos 9901'!S60</f>
        <v>0</v>
      </c>
      <c r="T60" s="56">
        <f>'gastos 0001'!T60+'gastos 0099'!T60+'gastos 7201'!T60+'invers 7300'!T60+'gastos 9722'!T60+'gastos 9801'!T60+'gastos 9901'!T60</f>
        <v>0</v>
      </c>
      <c r="U60" s="56">
        <f>'gastos 0001'!U60+'gastos 0099'!U60+'gastos 7201'!U60+'invers 7300'!U60+'gastos 9722'!U60+'gastos 9801'!U60+'gastos 9901'!U60</f>
        <v>0</v>
      </c>
      <c r="V60" s="33">
        <f t="shared" si="84"/>
        <v>0</v>
      </c>
      <c r="W60" s="34">
        <f t="shared" si="23"/>
        <v>0</v>
      </c>
      <c r="X60" s="33">
        <f t="shared" si="85"/>
        <v>0</v>
      </c>
      <c r="Y60" s="34">
        <f t="shared" si="25"/>
        <v>0</v>
      </c>
      <c r="Z60" s="56">
        <f>'gastos 0001'!Z60+'gastos 0099'!Z60+'gastos 7201'!Z60+'invers 7300'!Z60+'gastos 9722'!Z60+'gastos 9801'!Z60+'gastos 9901'!Z60</f>
        <v>0</v>
      </c>
      <c r="AA60" s="56">
        <f>'gastos 0001'!AA60+'gastos 0099'!AA60+'gastos 7201'!AA60+'invers 7300'!AA60+'gastos 9722'!AA60+'gastos 9801'!AA60+'gastos 9901'!AA60</f>
        <v>0</v>
      </c>
      <c r="AB60" s="56">
        <f>'gastos 0001'!AB60+'gastos 0099'!AB60+'gastos 7201'!AB60+'invers 7300'!AB60+'gastos 9722'!AB60+'gastos 9801'!AB60+'gastos 9901'!AB60</f>
        <v>0</v>
      </c>
      <c r="AC60" s="56">
        <f>'gastos 0001'!AC60+'gastos 0099'!AC60+'gastos 7201'!AC60+'invers 7300'!AC60+'gastos 9722'!AC60+'gastos 9801'!AC60+'gastos 9901'!AC60</f>
        <v>0</v>
      </c>
      <c r="AD60" s="56">
        <f>'gastos 0001'!AD60+'gastos 0099'!AD60+'gastos 7201'!AD60+'invers 7300'!AD60+'gastos 9722'!AD60+'gastos 9801'!AD60+'gastos 9901'!AD60</f>
        <v>0</v>
      </c>
      <c r="AE60" s="56">
        <f>'gastos 0001'!AE60+'gastos 0099'!AE60+'gastos 7201'!AE60+'invers 7300'!AE60+'gastos 9722'!AE60+'gastos 9801'!AE60+'gastos 9901'!AE60</f>
        <v>0</v>
      </c>
      <c r="AF60" s="33">
        <f t="shared" si="86"/>
        <v>0</v>
      </c>
      <c r="AG60" s="34">
        <f t="shared" si="26"/>
        <v>0</v>
      </c>
      <c r="AH60" s="33">
        <f t="shared" si="87"/>
        <v>0</v>
      </c>
      <c r="AI60" s="34">
        <f t="shared" si="28"/>
        <v>0</v>
      </c>
      <c r="AJ60" s="56">
        <f>'gastos 0001'!AJ60+'gastos 0099'!AJ60+'gastos 7201'!AJ60+'invers 7300'!AJ60+'gastos 9722'!AJ60+'gastos 9801'!AJ60+'gastos 9901'!AJ60</f>
        <v>0</v>
      </c>
      <c r="AK60" s="56">
        <f>'gastos 0001'!AK60+'gastos 0099'!AK60+'gastos 7201'!AK60+'invers 7300'!AK60+'gastos 9722'!AK60+'gastos 9801'!AK60+'gastos 9901'!AK60</f>
        <v>0</v>
      </c>
      <c r="AL60" s="56">
        <f>'gastos 0001'!AL60+'gastos 0099'!AL60+'gastos 7201'!AL60+'invers 7300'!AL60+'gastos 9722'!AL60+'gastos 9801'!AL60+'gastos 9901'!AL60</f>
        <v>0</v>
      </c>
      <c r="AM60" s="56">
        <f>'gastos 0001'!AM60+'gastos 0099'!AM60+'gastos 7201'!AM60+'invers 7300'!AM60+'gastos 9722'!AM60+'gastos 9801'!AM60+'gastos 9901'!AM60</f>
        <v>0</v>
      </c>
      <c r="AN60" s="56">
        <f>'gastos 0001'!AN60+'gastos 0099'!AN60+'gastos 7201'!AN60+'invers 7300'!AN60+'gastos 9722'!AN60+'gastos 9801'!AN60+'gastos 9901'!AN60</f>
        <v>0</v>
      </c>
      <c r="AO60" s="56">
        <f>'gastos 0001'!AO60+'gastos 0099'!AO60+'gastos 7201'!AO60+'invers 7300'!AO60+'gastos 9722'!AO60+'gastos 9801'!AO60+'gastos 9901'!AO60</f>
        <v>0</v>
      </c>
      <c r="AP60" s="33">
        <f t="shared" si="88"/>
        <v>0</v>
      </c>
      <c r="AQ60" s="34">
        <f t="shared" si="29"/>
        <v>0</v>
      </c>
      <c r="AR60" s="33">
        <f t="shared" si="89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11"/>
        <v>0</v>
      </c>
      <c r="AX60" s="57">
        <f t="shared" si="19"/>
        <v>0</v>
      </c>
    </row>
    <row r="61" spans="1:50" s="11" customFormat="1" ht="15" x14ac:dyDescent="0.25">
      <c r="A61" s="94">
        <v>23100</v>
      </c>
      <c r="B61" s="101" t="s">
        <v>218</v>
      </c>
      <c r="C61" s="96">
        <f>'gastos 0001'!C61+'gastos 0099'!C61+'gastos 7201'!C61+'invers 7300'!C61+'gastos 9722'!C61+'gastos 9801'!C61+'gastos 9901'!C61</f>
        <v>0</v>
      </c>
      <c r="D61" s="96">
        <f>'gastos 0001'!D61+'gastos 0099'!D61+'gastos 7201'!D61+'invers 7300'!D61+'gastos 9722'!D61+'gastos 9801'!D61+'gastos 9901'!D61</f>
        <v>0</v>
      </c>
      <c r="E61" s="96">
        <f t="shared" si="81"/>
        <v>0</v>
      </c>
      <c r="F61" s="107">
        <f>'gastos 0001'!F61+'gastos 0099'!F61+'gastos 7201'!F61+'invers 7300'!F61+'gastos 9722'!F61+'gastos 9801'!F61+'gastos 9901'!F61</f>
        <v>0</v>
      </c>
      <c r="G61" s="56">
        <f>'gastos 0001'!G61+'gastos 0099'!G61+'gastos 7201'!G61+'invers 7300'!G61+'gastos 9722'!G61+'gastos 9801'!G61+'gastos 9901'!G61</f>
        <v>0</v>
      </c>
      <c r="H61" s="36">
        <f>'gastos 0001'!H61+'gastos 0099'!H61+'gastos 7201'!H61+'invers 7300'!H61+'gastos 9722'!H61+'gastos 9801'!H61+'gastos 9901'!H61</f>
        <v>0</v>
      </c>
      <c r="I61" s="36">
        <f>'gastos 0001'!I61+'gastos 0099'!I61+'gastos 7201'!I61+'invers 7300'!I61+'gastos 9722'!I61+'gastos 9801'!I61+'gastos 9901'!I61</f>
        <v>0</v>
      </c>
      <c r="J61" s="36">
        <f>'gastos 0001'!J61+'gastos 0099'!J61+'gastos 7201'!J61+'invers 7300'!J61+'gastos 9722'!J61+'gastos 9801'!J61+'gastos 9901'!J61</f>
        <v>0</v>
      </c>
      <c r="K61" s="36">
        <f>'gastos 0001'!K61+'gastos 0099'!K61+'gastos 7201'!K61+'invers 7300'!K61+'gastos 9722'!K61+'gastos 9801'!K61+'gastos 9901'!K61</f>
        <v>0</v>
      </c>
      <c r="L61" s="33">
        <f t="shared" si="82"/>
        <v>0</v>
      </c>
      <c r="M61" s="34">
        <f t="shared" si="20"/>
        <v>0</v>
      </c>
      <c r="N61" s="33">
        <f t="shared" si="83"/>
        <v>0</v>
      </c>
      <c r="O61" s="34">
        <f t="shared" si="22"/>
        <v>0</v>
      </c>
      <c r="P61" s="56">
        <f>'gastos 0001'!P61+'gastos 0099'!P61+'gastos 7201'!P61+'invers 7300'!P61+'gastos 9722'!P61+'gastos 9801'!P61+'gastos 9901'!P61</f>
        <v>0</v>
      </c>
      <c r="Q61" s="56">
        <f>'gastos 0001'!Q61+'gastos 0099'!Q61+'gastos 7201'!Q61+'invers 7300'!Q61+'gastos 9722'!Q61+'gastos 9801'!Q61+'gastos 9901'!Q61</f>
        <v>0</v>
      </c>
      <c r="R61" s="56">
        <f>'gastos 0001'!R61+'gastos 0099'!R61+'gastos 7201'!R61+'invers 7300'!R61+'gastos 9722'!R61+'gastos 9801'!R61+'gastos 9901'!R61</f>
        <v>0</v>
      </c>
      <c r="S61" s="56">
        <f>'gastos 0001'!S61+'gastos 0099'!S61+'gastos 7201'!S61+'invers 7300'!S61+'gastos 9722'!S61+'gastos 9801'!S61+'gastos 9901'!S61</f>
        <v>0</v>
      </c>
      <c r="T61" s="56">
        <f>'gastos 0001'!T61+'gastos 0099'!T61+'gastos 7201'!T61+'invers 7300'!T61+'gastos 9722'!T61+'gastos 9801'!T61+'gastos 9901'!T61</f>
        <v>0</v>
      </c>
      <c r="U61" s="56">
        <f>'gastos 0001'!U61+'gastos 0099'!U61+'gastos 7201'!U61+'invers 7300'!U61+'gastos 9722'!U61+'gastos 9801'!U61+'gastos 9901'!U61</f>
        <v>0</v>
      </c>
      <c r="V61" s="33">
        <f t="shared" si="84"/>
        <v>0</v>
      </c>
      <c r="W61" s="34">
        <f t="shared" si="23"/>
        <v>0</v>
      </c>
      <c r="X61" s="33">
        <f t="shared" si="85"/>
        <v>0</v>
      </c>
      <c r="Y61" s="34">
        <f t="shared" si="25"/>
        <v>0</v>
      </c>
      <c r="Z61" s="56">
        <f>'gastos 0001'!Z61+'gastos 0099'!Z61+'gastos 7201'!Z61+'invers 7300'!Z61+'gastos 9722'!Z61+'gastos 9801'!Z61+'gastos 9901'!Z61</f>
        <v>0</v>
      </c>
      <c r="AA61" s="56">
        <f>'gastos 0001'!AA61+'gastos 0099'!AA61+'gastos 7201'!AA61+'invers 7300'!AA61+'gastos 9722'!AA61+'gastos 9801'!AA61+'gastos 9901'!AA61</f>
        <v>0</v>
      </c>
      <c r="AB61" s="56">
        <f>'gastos 0001'!AB61+'gastos 0099'!AB61+'gastos 7201'!AB61+'invers 7300'!AB61+'gastos 9722'!AB61+'gastos 9801'!AB61+'gastos 9901'!AB61</f>
        <v>0</v>
      </c>
      <c r="AC61" s="56">
        <f>'gastos 0001'!AC61+'gastos 0099'!AC61+'gastos 7201'!AC61+'invers 7300'!AC61+'gastos 9722'!AC61+'gastos 9801'!AC61+'gastos 9901'!AC61</f>
        <v>0</v>
      </c>
      <c r="AD61" s="56">
        <f>'gastos 0001'!AD61+'gastos 0099'!AD61+'gastos 7201'!AD61+'invers 7300'!AD61+'gastos 9722'!AD61+'gastos 9801'!AD61+'gastos 9901'!AD61</f>
        <v>0</v>
      </c>
      <c r="AE61" s="56">
        <f>'gastos 0001'!AE61+'gastos 0099'!AE61+'gastos 7201'!AE61+'invers 7300'!AE61+'gastos 9722'!AE61+'gastos 9801'!AE61+'gastos 9901'!AE61</f>
        <v>0</v>
      </c>
      <c r="AF61" s="33">
        <f t="shared" si="86"/>
        <v>0</v>
      </c>
      <c r="AG61" s="34">
        <f t="shared" si="26"/>
        <v>0</v>
      </c>
      <c r="AH61" s="33">
        <f t="shared" si="87"/>
        <v>0</v>
      </c>
      <c r="AI61" s="34">
        <f t="shared" si="28"/>
        <v>0</v>
      </c>
      <c r="AJ61" s="56">
        <f>'gastos 0001'!AJ61+'gastos 0099'!AJ61+'gastos 7201'!AJ61+'invers 7300'!AJ61+'gastos 9722'!AJ61+'gastos 9801'!AJ61+'gastos 9901'!AJ61</f>
        <v>0</v>
      </c>
      <c r="AK61" s="56">
        <f>'gastos 0001'!AK61+'gastos 0099'!AK61+'gastos 7201'!AK61+'invers 7300'!AK61+'gastos 9722'!AK61+'gastos 9801'!AK61+'gastos 9901'!AK61</f>
        <v>0</v>
      </c>
      <c r="AL61" s="56">
        <f>'gastos 0001'!AL61+'gastos 0099'!AL61+'gastos 7201'!AL61+'invers 7300'!AL61+'gastos 9722'!AL61+'gastos 9801'!AL61+'gastos 9901'!AL61</f>
        <v>0</v>
      </c>
      <c r="AM61" s="56">
        <f>'gastos 0001'!AM61+'gastos 0099'!AM61+'gastos 7201'!AM61+'invers 7300'!AM61+'gastos 9722'!AM61+'gastos 9801'!AM61+'gastos 9901'!AM61</f>
        <v>0</v>
      </c>
      <c r="AN61" s="56">
        <f>'gastos 0001'!AN61+'gastos 0099'!AN61+'gastos 7201'!AN61+'invers 7300'!AN61+'gastos 9722'!AN61+'gastos 9801'!AN61+'gastos 9901'!AN61</f>
        <v>0</v>
      </c>
      <c r="AO61" s="56">
        <f>'gastos 0001'!AO61+'gastos 0099'!AO61+'gastos 7201'!AO61+'invers 7300'!AO61+'gastos 9722'!AO61+'gastos 9801'!AO61+'gastos 9901'!AO61</f>
        <v>0</v>
      </c>
      <c r="AP61" s="33">
        <f t="shared" si="88"/>
        <v>0</v>
      </c>
      <c r="AQ61" s="34">
        <f t="shared" si="29"/>
        <v>0</v>
      </c>
      <c r="AR61" s="33">
        <f t="shared" si="89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11"/>
        <v>0</v>
      </c>
      <c r="AX61" s="57">
        <f t="shared" si="19"/>
        <v>0</v>
      </c>
    </row>
    <row r="62" spans="1:50" s="11" customFormat="1" ht="15" x14ac:dyDescent="0.25">
      <c r="A62" s="94">
        <v>23200</v>
      </c>
      <c r="B62" s="101" t="s">
        <v>61</v>
      </c>
      <c r="C62" s="96">
        <f>'gastos 0001'!C62+'gastos 0099'!C62+'gastos 7201'!C62+'invers 7300'!C62+'gastos 9722'!C62+'gastos 9801'!C62+'gastos 9901'!C62</f>
        <v>0</v>
      </c>
      <c r="D62" s="96">
        <f>'gastos 0001'!D62+'gastos 0099'!D62+'gastos 7201'!D62+'invers 7300'!D62+'gastos 9722'!D62+'gastos 9801'!D62+'gastos 9901'!D62</f>
        <v>0</v>
      </c>
      <c r="E62" s="96">
        <f t="shared" si="81"/>
        <v>0</v>
      </c>
      <c r="F62" s="107">
        <f>'gastos 0001'!F62+'gastos 0099'!F62+'gastos 7201'!F62+'invers 7300'!F62+'gastos 9722'!F62+'gastos 9801'!F62+'gastos 9901'!F62</f>
        <v>0</v>
      </c>
      <c r="G62" s="56">
        <f>'gastos 0001'!G62+'gastos 0099'!G62+'gastos 7201'!G62+'invers 7300'!G62+'gastos 9722'!G62+'gastos 9801'!G62+'gastos 9901'!G62</f>
        <v>0</v>
      </c>
      <c r="H62" s="36">
        <f>'gastos 0001'!H62+'gastos 0099'!H62+'gastos 7201'!H62+'invers 7300'!H62+'gastos 9722'!H62+'gastos 9801'!H62+'gastos 9901'!H62</f>
        <v>0</v>
      </c>
      <c r="I62" s="36">
        <f>'gastos 0001'!I62+'gastos 0099'!I62+'gastos 7201'!I62+'invers 7300'!I62+'gastos 9722'!I62+'gastos 9801'!I62+'gastos 9901'!I62</f>
        <v>0</v>
      </c>
      <c r="J62" s="36">
        <f>'gastos 0001'!J62+'gastos 0099'!J62+'gastos 7201'!J62+'invers 7300'!J62+'gastos 9722'!J62+'gastos 9801'!J62+'gastos 9901'!J62</f>
        <v>0</v>
      </c>
      <c r="K62" s="36">
        <f>'gastos 0001'!K62+'gastos 0099'!K62+'gastos 7201'!K62+'invers 7300'!K62+'gastos 9722'!K62+'gastos 9801'!K62+'gastos 9901'!K62</f>
        <v>0</v>
      </c>
      <c r="L62" s="33">
        <f t="shared" si="82"/>
        <v>0</v>
      </c>
      <c r="M62" s="34">
        <f t="shared" si="20"/>
        <v>0</v>
      </c>
      <c r="N62" s="33">
        <f t="shared" si="83"/>
        <v>0</v>
      </c>
      <c r="O62" s="34">
        <f t="shared" si="22"/>
        <v>0</v>
      </c>
      <c r="P62" s="56">
        <f>'gastos 0001'!P62+'gastos 0099'!P62+'gastos 7201'!P62+'invers 7300'!P62+'gastos 9722'!P62+'gastos 9801'!P62+'gastos 9901'!P62</f>
        <v>0</v>
      </c>
      <c r="Q62" s="56">
        <f>'gastos 0001'!Q62+'gastos 0099'!Q62+'gastos 7201'!Q62+'invers 7300'!Q62+'gastos 9722'!Q62+'gastos 9801'!Q62+'gastos 9901'!Q62</f>
        <v>0</v>
      </c>
      <c r="R62" s="56">
        <f>'gastos 0001'!R62+'gastos 0099'!R62+'gastos 7201'!R62+'invers 7300'!R62+'gastos 9722'!R62+'gastos 9801'!R62+'gastos 9901'!R62</f>
        <v>0</v>
      </c>
      <c r="S62" s="56">
        <f>'gastos 0001'!S62+'gastos 0099'!S62+'gastos 7201'!S62+'invers 7300'!S62+'gastos 9722'!S62+'gastos 9801'!S62+'gastos 9901'!S62</f>
        <v>0</v>
      </c>
      <c r="T62" s="56">
        <f>'gastos 0001'!T62+'gastos 0099'!T62+'gastos 7201'!T62+'invers 7300'!T62+'gastos 9722'!T62+'gastos 9801'!T62+'gastos 9901'!T62</f>
        <v>0</v>
      </c>
      <c r="U62" s="56">
        <f>'gastos 0001'!U62+'gastos 0099'!U62+'gastos 7201'!U62+'invers 7300'!U62+'gastos 9722'!U62+'gastos 9801'!U62+'gastos 9901'!U62</f>
        <v>0</v>
      </c>
      <c r="V62" s="33">
        <f t="shared" si="84"/>
        <v>0</v>
      </c>
      <c r="W62" s="34">
        <f t="shared" si="23"/>
        <v>0</v>
      </c>
      <c r="X62" s="33">
        <f t="shared" si="85"/>
        <v>0</v>
      </c>
      <c r="Y62" s="34">
        <f t="shared" si="25"/>
        <v>0</v>
      </c>
      <c r="Z62" s="56">
        <f>'gastos 0001'!Z62+'gastos 0099'!Z62+'gastos 7201'!Z62+'invers 7300'!Z62+'gastos 9722'!Z62+'gastos 9801'!Z62+'gastos 9901'!Z62</f>
        <v>0</v>
      </c>
      <c r="AA62" s="56">
        <f>'gastos 0001'!AA62+'gastos 0099'!AA62+'gastos 7201'!AA62+'invers 7300'!AA62+'gastos 9722'!AA62+'gastos 9801'!AA62+'gastos 9901'!AA62</f>
        <v>0</v>
      </c>
      <c r="AB62" s="56">
        <f>'gastos 0001'!AB62+'gastos 0099'!AB62+'gastos 7201'!AB62+'invers 7300'!AB62+'gastos 9722'!AB62+'gastos 9801'!AB62+'gastos 9901'!AB62</f>
        <v>0</v>
      </c>
      <c r="AC62" s="56">
        <f>'gastos 0001'!AC62+'gastos 0099'!AC62+'gastos 7201'!AC62+'invers 7300'!AC62+'gastos 9722'!AC62+'gastos 9801'!AC62+'gastos 9901'!AC62</f>
        <v>0</v>
      </c>
      <c r="AD62" s="56">
        <f>'gastos 0001'!AD62+'gastos 0099'!AD62+'gastos 7201'!AD62+'invers 7300'!AD62+'gastos 9722'!AD62+'gastos 9801'!AD62+'gastos 9901'!AD62</f>
        <v>0</v>
      </c>
      <c r="AE62" s="56">
        <f>'gastos 0001'!AE62+'gastos 0099'!AE62+'gastos 7201'!AE62+'invers 7300'!AE62+'gastos 9722'!AE62+'gastos 9801'!AE62+'gastos 9901'!AE62</f>
        <v>0</v>
      </c>
      <c r="AF62" s="33">
        <f t="shared" si="86"/>
        <v>0</v>
      </c>
      <c r="AG62" s="34">
        <f t="shared" si="26"/>
        <v>0</v>
      </c>
      <c r="AH62" s="33">
        <f t="shared" si="87"/>
        <v>0</v>
      </c>
      <c r="AI62" s="34">
        <f t="shared" si="28"/>
        <v>0</v>
      </c>
      <c r="AJ62" s="56">
        <f>'gastos 0001'!AJ62+'gastos 0099'!AJ62+'gastos 7201'!AJ62+'invers 7300'!AJ62+'gastos 9722'!AJ62+'gastos 9801'!AJ62+'gastos 9901'!AJ62</f>
        <v>0</v>
      </c>
      <c r="AK62" s="56">
        <f>'gastos 0001'!AK62+'gastos 0099'!AK62+'gastos 7201'!AK62+'invers 7300'!AK62+'gastos 9722'!AK62+'gastos 9801'!AK62+'gastos 9901'!AK62</f>
        <v>0</v>
      </c>
      <c r="AL62" s="56">
        <f>'gastos 0001'!AL62+'gastos 0099'!AL62+'gastos 7201'!AL62+'invers 7300'!AL62+'gastos 9722'!AL62+'gastos 9801'!AL62+'gastos 9901'!AL62</f>
        <v>0</v>
      </c>
      <c r="AM62" s="56">
        <f>'gastos 0001'!AM62+'gastos 0099'!AM62+'gastos 7201'!AM62+'invers 7300'!AM62+'gastos 9722'!AM62+'gastos 9801'!AM62+'gastos 9901'!AM62</f>
        <v>0</v>
      </c>
      <c r="AN62" s="56">
        <f>'gastos 0001'!AN62+'gastos 0099'!AN62+'gastos 7201'!AN62+'invers 7300'!AN62+'gastos 9722'!AN62+'gastos 9801'!AN62+'gastos 9901'!AN62</f>
        <v>0</v>
      </c>
      <c r="AO62" s="56">
        <f>'gastos 0001'!AO62+'gastos 0099'!AO62+'gastos 7201'!AO62+'invers 7300'!AO62+'gastos 9722'!AO62+'gastos 9801'!AO62+'gastos 9901'!AO62</f>
        <v>0</v>
      </c>
      <c r="AP62" s="33">
        <f t="shared" si="88"/>
        <v>0</v>
      </c>
      <c r="AQ62" s="34">
        <f t="shared" si="29"/>
        <v>0</v>
      </c>
      <c r="AR62" s="33">
        <f t="shared" si="89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11"/>
        <v>0</v>
      </c>
      <c r="AX62" s="57">
        <f t="shared" si="19"/>
        <v>0</v>
      </c>
    </row>
    <row r="63" spans="1:50" s="11" customFormat="1" ht="15" x14ac:dyDescent="0.25">
      <c r="A63" s="94">
        <v>23400</v>
      </c>
      <c r="B63" s="101" t="s">
        <v>62</v>
      </c>
      <c r="C63" s="96">
        <f>'gastos 0001'!C63+'gastos 0099'!C63+'gastos 7201'!C63+'invers 7300'!C63+'gastos 9722'!C63+'gastos 9801'!C63+'gastos 9901'!C63</f>
        <v>0</v>
      </c>
      <c r="D63" s="96">
        <f>'gastos 0001'!D63+'gastos 0099'!D63+'gastos 7201'!D63+'invers 7300'!D63+'gastos 9722'!D63+'gastos 9801'!D63+'gastos 9901'!D63</f>
        <v>0</v>
      </c>
      <c r="E63" s="96">
        <f t="shared" si="81"/>
        <v>0</v>
      </c>
      <c r="F63" s="107">
        <f>'gastos 0001'!F63+'gastos 0099'!F63+'gastos 7201'!F63+'invers 7300'!F63+'gastos 9722'!F63+'gastos 9801'!F63+'gastos 9901'!F63</f>
        <v>0</v>
      </c>
      <c r="G63" s="56">
        <f>'gastos 0001'!G63+'gastos 0099'!G63+'gastos 7201'!G63+'invers 7300'!G63+'gastos 9722'!G63+'gastos 9801'!G63+'gastos 9901'!G63</f>
        <v>0</v>
      </c>
      <c r="H63" s="36">
        <f>'gastos 0001'!H63+'gastos 0099'!H63+'gastos 7201'!H63+'invers 7300'!H63+'gastos 9722'!H63+'gastos 9801'!H63+'gastos 9901'!H63</f>
        <v>0</v>
      </c>
      <c r="I63" s="36">
        <f>'gastos 0001'!I63+'gastos 0099'!I63+'gastos 7201'!I63+'invers 7300'!I63+'gastos 9722'!I63+'gastos 9801'!I63+'gastos 9901'!I63</f>
        <v>0</v>
      </c>
      <c r="J63" s="36">
        <f>'gastos 0001'!J63+'gastos 0099'!J63+'gastos 7201'!J63+'invers 7300'!J63+'gastos 9722'!J63+'gastos 9801'!J63+'gastos 9901'!J63</f>
        <v>0</v>
      </c>
      <c r="K63" s="36">
        <f>'gastos 0001'!K63+'gastos 0099'!K63+'gastos 7201'!K63+'invers 7300'!K63+'gastos 9722'!K63+'gastos 9801'!K63+'gastos 9901'!K63</f>
        <v>0</v>
      </c>
      <c r="L63" s="33">
        <f t="shared" si="82"/>
        <v>0</v>
      </c>
      <c r="M63" s="34">
        <f t="shared" si="20"/>
        <v>0</v>
      </c>
      <c r="N63" s="33">
        <f t="shared" si="83"/>
        <v>0</v>
      </c>
      <c r="O63" s="34">
        <f t="shared" si="22"/>
        <v>0</v>
      </c>
      <c r="P63" s="56">
        <f>'gastos 0001'!P63+'gastos 0099'!P63+'gastos 7201'!P63+'invers 7300'!P63+'gastos 9722'!P63+'gastos 9801'!P63+'gastos 9901'!P63</f>
        <v>0</v>
      </c>
      <c r="Q63" s="56">
        <f>'gastos 0001'!Q63+'gastos 0099'!Q63+'gastos 7201'!Q63+'invers 7300'!Q63+'gastos 9722'!Q63+'gastos 9801'!Q63+'gastos 9901'!Q63</f>
        <v>0</v>
      </c>
      <c r="R63" s="56">
        <f>'gastos 0001'!R63+'gastos 0099'!R63+'gastos 7201'!R63+'invers 7300'!R63+'gastos 9722'!R63+'gastos 9801'!R63+'gastos 9901'!R63</f>
        <v>0</v>
      </c>
      <c r="S63" s="56">
        <f>'gastos 0001'!S63+'gastos 0099'!S63+'gastos 7201'!S63+'invers 7300'!S63+'gastos 9722'!S63+'gastos 9801'!S63+'gastos 9901'!S63</f>
        <v>0</v>
      </c>
      <c r="T63" s="56">
        <f>'gastos 0001'!T63+'gastos 0099'!T63+'gastos 7201'!T63+'invers 7300'!T63+'gastos 9722'!T63+'gastos 9801'!T63+'gastos 9901'!T63</f>
        <v>0</v>
      </c>
      <c r="U63" s="56">
        <f>'gastos 0001'!U63+'gastos 0099'!U63+'gastos 7201'!U63+'invers 7300'!U63+'gastos 9722'!U63+'gastos 9801'!U63+'gastos 9901'!U63</f>
        <v>0</v>
      </c>
      <c r="V63" s="33">
        <f t="shared" si="84"/>
        <v>0</v>
      </c>
      <c r="W63" s="34">
        <f t="shared" si="23"/>
        <v>0</v>
      </c>
      <c r="X63" s="33">
        <f t="shared" si="85"/>
        <v>0</v>
      </c>
      <c r="Y63" s="34">
        <f t="shared" si="25"/>
        <v>0</v>
      </c>
      <c r="Z63" s="56">
        <f>'gastos 0001'!Z63+'gastos 0099'!Z63+'gastos 7201'!Z63+'invers 7300'!Z63+'gastos 9722'!Z63+'gastos 9801'!Z63+'gastos 9901'!Z63</f>
        <v>0</v>
      </c>
      <c r="AA63" s="56">
        <f>'gastos 0001'!AA63+'gastos 0099'!AA63+'gastos 7201'!AA63+'invers 7300'!AA63+'gastos 9722'!AA63+'gastos 9801'!AA63+'gastos 9901'!AA63</f>
        <v>0</v>
      </c>
      <c r="AB63" s="56">
        <f>'gastos 0001'!AB63+'gastos 0099'!AB63+'gastos 7201'!AB63+'invers 7300'!AB63+'gastos 9722'!AB63+'gastos 9801'!AB63+'gastos 9901'!AB63</f>
        <v>0</v>
      </c>
      <c r="AC63" s="56">
        <f>'gastos 0001'!AC63+'gastos 0099'!AC63+'gastos 7201'!AC63+'invers 7300'!AC63+'gastos 9722'!AC63+'gastos 9801'!AC63+'gastos 9901'!AC63</f>
        <v>0</v>
      </c>
      <c r="AD63" s="56">
        <f>'gastos 0001'!AD63+'gastos 0099'!AD63+'gastos 7201'!AD63+'invers 7300'!AD63+'gastos 9722'!AD63+'gastos 9801'!AD63+'gastos 9901'!AD63</f>
        <v>0</v>
      </c>
      <c r="AE63" s="56">
        <f>'gastos 0001'!AE63+'gastos 0099'!AE63+'gastos 7201'!AE63+'invers 7300'!AE63+'gastos 9722'!AE63+'gastos 9801'!AE63+'gastos 9901'!AE63</f>
        <v>0</v>
      </c>
      <c r="AF63" s="33">
        <f t="shared" si="86"/>
        <v>0</v>
      </c>
      <c r="AG63" s="34">
        <f t="shared" si="26"/>
        <v>0</v>
      </c>
      <c r="AH63" s="33">
        <f t="shared" si="87"/>
        <v>0</v>
      </c>
      <c r="AI63" s="34">
        <f t="shared" si="28"/>
        <v>0</v>
      </c>
      <c r="AJ63" s="56">
        <f>'gastos 0001'!AJ63+'gastos 0099'!AJ63+'gastos 7201'!AJ63+'invers 7300'!AJ63+'gastos 9722'!AJ63+'gastos 9801'!AJ63+'gastos 9901'!AJ63</f>
        <v>0</v>
      </c>
      <c r="AK63" s="56">
        <f>'gastos 0001'!AK63+'gastos 0099'!AK63+'gastos 7201'!AK63+'invers 7300'!AK63+'gastos 9722'!AK63+'gastos 9801'!AK63+'gastos 9901'!AK63</f>
        <v>0</v>
      </c>
      <c r="AL63" s="56">
        <f>'gastos 0001'!AL63+'gastos 0099'!AL63+'gastos 7201'!AL63+'invers 7300'!AL63+'gastos 9722'!AL63+'gastos 9801'!AL63+'gastos 9901'!AL63</f>
        <v>0</v>
      </c>
      <c r="AM63" s="56">
        <f>'gastos 0001'!AM63+'gastos 0099'!AM63+'gastos 7201'!AM63+'invers 7300'!AM63+'gastos 9722'!AM63+'gastos 9801'!AM63+'gastos 9901'!AM63</f>
        <v>0</v>
      </c>
      <c r="AN63" s="56">
        <f>'gastos 0001'!AN63+'gastos 0099'!AN63+'gastos 7201'!AN63+'invers 7300'!AN63+'gastos 9722'!AN63+'gastos 9801'!AN63+'gastos 9901'!AN63</f>
        <v>0</v>
      </c>
      <c r="AO63" s="56">
        <f>'gastos 0001'!AO63+'gastos 0099'!AO63+'gastos 7201'!AO63+'invers 7300'!AO63+'gastos 9722'!AO63+'gastos 9801'!AO63+'gastos 9901'!AO63</f>
        <v>0</v>
      </c>
      <c r="AP63" s="33">
        <f t="shared" si="88"/>
        <v>0</v>
      </c>
      <c r="AQ63" s="34">
        <f t="shared" si="29"/>
        <v>0</v>
      </c>
      <c r="AR63" s="33">
        <f t="shared" si="89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11"/>
        <v>0</v>
      </c>
      <c r="AX63" s="57">
        <f t="shared" si="19"/>
        <v>0</v>
      </c>
    </row>
    <row r="64" spans="1:50" s="11" customFormat="1" ht="15" x14ac:dyDescent="0.25">
      <c r="A64" s="94">
        <v>24110</v>
      </c>
      <c r="B64" s="101" t="s">
        <v>63</v>
      </c>
      <c r="C64" s="96">
        <f>'gastos 0001'!C64+'gastos 0099'!C64+'gastos 7201'!C64+'invers 7300'!C64+'gastos 9722'!C64+'gastos 9801'!C64+'gastos 9901'!C64</f>
        <v>0</v>
      </c>
      <c r="D64" s="96">
        <f>'gastos 0001'!D64+'gastos 0099'!D64+'gastos 7201'!D64+'invers 7300'!D64+'gastos 9722'!D64+'gastos 9801'!D64+'gastos 9901'!D64</f>
        <v>0</v>
      </c>
      <c r="E64" s="96">
        <f t="shared" si="81"/>
        <v>0</v>
      </c>
      <c r="F64" s="107">
        <f>'gastos 0001'!F64+'gastos 0099'!F64+'gastos 7201'!F64+'invers 7300'!F64+'gastos 9722'!F64+'gastos 9801'!F64+'gastos 9901'!F64</f>
        <v>0</v>
      </c>
      <c r="G64" s="56">
        <f>'gastos 0001'!G64+'gastos 0099'!G64+'gastos 7201'!G64+'invers 7300'!G64+'gastos 9722'!G64+'gastos 9801'!G64+'gastos 9901'!G64</f>
        <v>0</v>
      </c>
      <c r="H64" s="36">
        <f>'gastos 0001'!H64+'gastos 0099'!H64+'gastos 7201'!H64+'invers 7300'!H64+'gastos 9722'!H64+'gastos 9801'!H64+'gastos 9901'!H64</f>
        <v>0</v>
      </c>
      <c r="I64" s="36">
        <f>'gastos 0001'!I64+'gastos 0099'!I64+'gastos 7201'!I64+'invers 7300'!I64+'gastos 9722'!I64+'gastos 9801'!I64+'gastos 9901'!I64</f>
        <v>0</v>
      </c>
      <c r="J64" s="36">
        <f>'gastos 0001'!J64+'gastos 0099'!J64+'gastos 7201'!J64+'invers 7300'!J64+'gastos 9722'!J64+'gastos 9801'!J64+'gastos 9901'!J64</f>
        <v>0</v>
      </c>
      <c r="K64" s="36">
        <f>'gastos 0001'!K64+'gastos 0099'!K64+'gastos 7201'!K64+'invers 7300'!K64+'gastos 9722'!K64+'gastos 9801'!K64+'gastos 9901'!K64</f>
        <v>0</v>
      </c>
      <c r="L64" s="33">
        <f t="shared" si="82"/>
        <v>0</v>
      </c>
      <c r="M64" s="34">
        <f t="shared" si="20"/>
        <v>0</v>
      </c>
      <c r="N64" s="33">
        <f t="shared" si="83"/>
        <v>0</v>
      </c>
      <c r="O64" s="34">
        <f t="shared" si="22"/>
        <v>0</v>
      </c>
      <c r="P64" s="56">
        <f>'gastos 0001'!P64+'gastos 0099'!P64+'gastos 7201'!P64+'invers 7300'!P64+'gastos 9722'!P64+'gastos 9801'!P64+'gastos 9901'!P64</f>
        <v>0</v>
      </c>
      <c r="Q64" s="56">
        <f>'gastos 0001'!Q64+'gastos 0099'!Q64+'gastos 7201'!Q64+'invers 7300'!Q64+'gastos 9722'!Q64+'gastos 9801'!Q64+'gastos 9901'!Q64</f>
        <v>0</v>
      </c>
      <c r="R64" s="56">
        <f>'gastos 0001'!R64+'gastos 0099'!R64+'gastos 7201'!R64+'invers 7300'!R64+'gastos 9722'!R64+'gastos 9801'!R64+'gastos 9901'!R64</f>
        <v>0</v>
      </c>
      <c r="S64" s="56">
        <f>'gastos 0001'!S64+'gastos 0099'!S64+'gastos 7201'!S64+'invers 7300'!S64+'gastos 9722'!S64+'gastos 9801'!S64+'gastos 9901'!S64</f>
        <v>0</v>
      </c>
      <c r="T64" s="56">
        <f>'gastos 0001'!T64+'gastos 0099'!T64+'gastos 7201'!T64+'invers 7300'!T64+'gastos 9722'!T64+'gastos 9801'!T64+'gastos 9901'!T64</f>
        <v>0</v>
      </c>
      <c r="U64" s="56">
        <f>'gastos 0001'!U64+'gastos 0099'!U64+'gastos 7201'!U64+'invers 7300'!U64+'gastos 9722'!U64+'gastos 9801'!U64+'gastos 9901'!U64</f>
        <v>0</v>
      </c>
      <c r="V64" s="33">
        <f t="shared" si="84"/>
        <v>0</v>
      </c>
      <c r="W64" s="34">
        <f t="shared" si="23"/>
        <v>0</v>
      </c>
      <c r="X64" s="33">
        <f t="shared" si="85"/>
        <v>0</v>
      </c>
      <c r="Y64" s="34">
        <f t="shared" si="25"/>
        <v>0</v>
      </c>
      <c r="Z64" s="56">
        <f>'gastos 0001'!Z64+'gastos 0099'!Z64+'gastos 7201'!Z64+'invers 7300'!Z64+'gastos 9722'!Z64+'gastos 9801'!Z64+'gastos 9901'!Z64</f>
        <v>0</v>
      </c>
      <c r="AA64" s="56">
        <f>'gastos 0001'!AA64+'gastos 0099'!AA64+'gastos 7201'!AA64+'invers 7300'!AA64+'gastos 9722'!AA64+'gastos 9801'!AA64+'gastos 9901'!AA64</f>
        <v>0</v>
      </c>
      <c r="AB64" s="56">
        <f>'gastos 0001'!AB64+'gastos 0099'!AB64+'gastos 7201'!AB64+'invers 7300'!AB64+'gastos 9722'!AB64+'gastos 9801'!AB64+'gastos 9901'!AB64</f>
        <v>0</v>
      </c>
      <c r="AC64" s="56">
        <f>'gastos 0001'!AC64+'gastos 0099'!AC64+'gastos 7201'!AC64+'invers 7300'!AC64+'gastos 9722'!AC64+'gastos 9801'!AC64+'gastos 9901'!AC64</f>
        <v>0</v>
      </c>
      <c r="AD64" s="56">
        <f>'gastos 0001'!AD64+'gastos 0099'!AD64+'gastos 7201'!AD64+'invers 7300'!AD64+'gastos 9722'!AD64+'gastos 9801'!AD64+'gastos 9901'!AD64</f>
        <v>0</v>
      </c>
      <c r="AE64" s="56">
        <f>'gastos 0001'!AE64+'gastos 0099'!AE64+'gastos 7201'!AE64+'invers 7300'!AE64+'gastos 9722'!AE64+'gastos 9801'!AE64+'gastos 9901'!AE64</f>
        <v>0</v>
      </c>
      <c r="AF64" s="33">
        <f t="shared" si="86"/>
        <v>0</v>
      </c>
      <c r="AG64" s="34">
        <f t="shared" si="26"/>
        <v>0</v>
      </c>
      <c r="AH64" s="33">
        <f t="shared" si="87"/>
        <v>0</v>
      </c>
      <c r="AI64" s="34">
        <f t="shared" si="28"/>
        <v>0</v>
      </c>
      <c r="AJ64" s="56">
        <f>'gastos 0001'!AJ64+'gastos 0099'!AJ64+'gastos 7201'!AJ64+'invers 7300'!AJ64+'gastos 9722'!AJ64+'gastos 9801'!AJ64+'gastos 9901'!AJ64</f>
        <v>0</v>
      </c>
      <c r="AK64" s="56">
        <f>'gastos 0001'!AK64+'gastos 0099'!AK64+'gastos 7201'!AK64+'invers 7300'!AK64+'gastos 9722'!AK64+'gastos 9801'!AK64+'gastos 9901'!AK64</f>
        <v>0</v>
      </c>
      <c r="AL64" s="56">
        <f>'gastos 0001'!AL64+'gastos 0099'!AL64+'gastos 7201'!AL64+'invers 7300'!AL64+'gastos 9722'!AL64+'gastos 9801'!AL64+'gastos 9901'!AL64</f>
        <v>0</v>
      </c>
      <c r="AM64" s="56">
        <f>'gastos 0001'!AM64+'gastos 0099'!AM64+'gastos 7201'!AM64+'invers 7300'!AM64+'gastos 9722'!AM64+'gastos 9801'!AM64+'gastos 9901'!AM64</f>
        <v>0</v>
      </c>
      <c r="AN64" s="56">
        <f>'gastos 0001'!AN64+'gastos 0099'!AN64+'gastos 7201'!AN64+'invers 7300'!AN64+'gastos 9722'!AN64+'gastos 9801'!AN64+'gastos 9901'!AN64</f>
        <v>0</v>
      </c>
      <c r="AO64" s="56">
        <f>'gastos 0001'!AO64+'gastos 0099'!AO64+'gastos 7201'!AO64+'invers 7300'!AO64+'gastos 9722'!AO64+'gastos 9801'!AO64+'gastos 9901'!AO64</f>
        <v>0</v>
      </c>
      <c r="AP64" s="33">
        <f t="shared" si="88"/>
        <v>0</v>
      </c>
      <c r="AQ64" s="34">
        <f t="shared" si="29"/>
        <v>0</v>
      </c>
      <c r="AR64" s="33">
        <f t="shared" si="89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11"/>
        <v>0</v>
      </c>
      <c r="AX64" s="57">
        <f t="shared" si="19"/>
        <v>0</v>
      </c>
    </row>
    <row r="65" spans="1:50" s="11" customFormat="1" ht="15" x14ac:dyDescent="0.25">
      <c r="A65" s="94">
        <v>24120</v>
      </c>
      <c r="B65" s="101" t="s">
        <v>64</v>
      </c>
      <c r="C65" s="96">
        <f>'gastos 0001'!C65+'gastos 0099'!C65+'gastos 7201'!C65+'invers 7300'!C65+'gastos 9722'!C65+'gastos 9801'!C65+'gastos 9901'!C65</f>
        <v>0</v>
      </c>
      <c r="D65" s="96">
        <f>'gastos 0001'!D65+'gastos 0099'!D65+'gastos 7201'!D65+'invers 7300'!D65+'gastos 9722'!D65+'gastos 9801'!D65+'gastos 9901'!D65</f>
        <v>0</v>
      </c>
      <c r="E65" s="96">
        <f t="shared" si="81"/>
        <v>0</v>
      </c>
      <c r="F65" s="107">
        <f>'gastos 0001'!F65+'gastos 0099'!F65+'gastos 7201'!F65+'invers 7300'!F65+'gastos 9722'!F65+'gastos 9801'!F65+'gastos 9901'!F65</f>
        <v>0</v>
      </c>
      <c r="G65" s="56">
        <f>'gastos 0001'!G65+'gastos 0099'!G65+'gastos 7201'!G65+'invers 7300'!G65+'gastos 9722'!G65+'gastos 9801'!G65+'gastos 9901'!G65</f>
        <v>0</v>
      </c>
      <c r="H65" s="36">
        <f>'gastos 0001'!H65+'gastos 0099'!H65+'gastos 7201'!H65+'invers 7300'!H65+'gastos 9722'!H65+'gastos 9801'!H65+'gastos 9901'!H65</f>
        <v>0</v>
      </c>
      <c r="I65" s="36">
        <f>'gastos 0001'!I65+'gastos 0099'!I65+'gastos 7201'!I65+'invers 7300'!I65+'gastos 9722'!I65+'gastos 9801'!I65+'gastos 9901'!I65</f>
        <v>0</v>
      </c>
      <c r="J65" s="36">
        <f>'gastos 0001'!J65+'gastos 0099'!J65+'gastos 7201'!J65+'invers 7300'!J65+'gastos 9722'!J65+'gastos 9801'!J65+'gastos 9901'!J65</f>
        <v>0</v>
      </c>
      <c r="K65" s="36">
        <f>'gastos 0001'!K65+'gastos 0099'!K65+'gastos 7201'!K65+'invers 7300'!K65+'gastos 9722'!K65+'gastos 9801'!K65+'gastos 9901'!K65</f>
        <v>0</v>
      </c>
      <c r="L65" s="33">
        <f t="shared" si="82"/>
        <v>0</v>
      </c>
      <c r="M65" s="34">
        <f t="shared" si="20"/>
        <v>0</v>
      </c>
      <c r="N65" s="33">
        <f t="shared" si="83"/>
        <v>0</v>
      </c>
      <c r="O65" s="34">
        <f t="shared" si="22"/>
        <v>0</v>
      </c>
      <c r="P65" s="56">
        <f>'gastos 0001'!P65+'gastos 0099'!P65+'gastos 7201'!P65+'invers 7300'!P65+'gastos 9722'!P65+'gastos 9801'!P65+'gastos 9901'!P65</f>
        <v>0</v>
      </c>
      <c r="Q65" s="56">
        <f>'gastos 0001'!Q65+'gastos 0099'!Q65+'gastos 7201'!Q65+'invers 7300'!Q65+'gastos 9722'!Q65+'gastos 9801'!Q65+'gastos 9901'!Q65</f>
        <v>0</v>
      </c>
      <c r="R65" s="56">
        <f>'gastos 0001'!R65+'gastos 0099'!R65+'gastos 7201'!R65+'invers 7300'!R65+'gastos 9722'!R65+'gastos 9801'!R65+'gastos 9901'!R65</f>
        <v>0</v>
      </c>
      <c r="S65" s="56">
        <f>'gastos 0001'!S65+'gastos 0099'!S65+'gastos 7201'!S65+'invers 7300'!S65+'gastos 9722'!S65+'gastos 9801'!S65+'gastos 9901'!S65</f>
        <v>0</v>
      </c>
      <c r="T65" s="56">
        <f>'gastos 0001'!T65+'gastos 0099'!T65+'gastos 7201'!T65+'invers 7300'!T65+'gastos 9722'!T65+'gastos 9801'!T65+'gastos 9901'!T65</f>
        <v>0</v>
      </c>
      <c r="U65" s="56">
        <f>'gastos 0001'!U65+'gastos 0099'!U65+'gastos 7201'!U65+'invers 7300'!U65+'gastos 9722'!U65+'gastos 9801'!U65+'gastos 9901'!U65</f>
        <v>0</v>
      </c>
      <c r="V65" s="33">
        <f t="shared" si="84"/>
        <v>0</v>
      </c>
      <c r="W65" s="34">
        <f t="shared" si="23"/>
        <v>0</v>
      </c>
      <c r="X65" s="33">
        <f t="shared" si="85"/>
        <v>0</v>
      </c>
      <c r="Y65" s="34">
        <f t="shared" si="25"/>
        <v>0</v>
      </c>
      <c r="Z65" s="56">
        <f>'gastos 0001'!Z65+'gastos 0099'!Z65+'gastos 7201'!Z65+'invers 7300'!Z65+'gastos 9722'!Z65+'gastos 9801'!Z65+'gastos 9901'!Z65</f>
        <v>0</v>
      </c>
      <c r="AA65" s="56">
        <f>'gastos 0001'!AA65+'gastos 0099'!AA65+'gastos 7201'!AA65+'invers 7300'!AA65+'gastos 9722'!AA65+'gastos 9801'!AA65+'gastos 9901'!AA65</f>
        <v>0</v>
      </c>
      <c r="AB65" s="56">
        <f>'gastos 0001'!AB65+'gastos 0099'!AB65+'gastos 7201'!AB65+'invers 7300'!AB65+'gastos 9722'!AB65+'gastos 9801'!AB65+'gastos 9901'!AB65</f>
        <v>0</v>
      </c>
      <c r="AC65" s="56">
        <f>'gastos 0001'!AC65+'gastos 0099'!AC65+'gastos 7201'!AC65+'invers 7300'!AC65+'gastos 9722'!AC65+'gastos 9801'!AC65+'gastos 9901'!AC65</f>
        <v>0</v>
      </c>
      <c r="AD65" s="56">
        <f>'gastos 0001'!AD65+'gastos 0099'!AD65+'gastos 7201'!AD65+'invers 7300'!AD65+'gastos 9722'!AD65+'gastos 9801'!AD65+'gastos 9901'!AD65</f>
        <v>0</v>
      </c>
      <c r="AE65" s="56">
        <f>'gastos 0001'!AE65+'gastos 0099'!AE65+'gastos 7201'!AE65+'invers 7300'!AE65+'gastos 9722'!AE65+'gastos 9801'!AE65+'gastos 9901'!AE65</f>
        <v>0</v>
      </c>
      <c r="AF65" s="33">
        <f t="shared" si="86"/>
        <v>0</v>
      </c>
      <c r="AG65" s="34">
        <f t="shared" si="26"/>
        <v>0</v>
      </c>
      <c r="AH65" s="33">
        <f t="shared" si="87"/>
        <v>0</v>
      </c>
      <c r="AI65" s="34">
        <f t="shared" si="28"/>
        <v>0</v>
      </c>
      <c r="AJ65" s="56">
        <f>'gastos 0001'!AJ65+'gastos 0099'!AJ65+'gastos 7201'!AJ65+'invers 7300'!AJ65+'gastos 9722'!AJ65+'gastos 9801'!AJ65+'gastos 9901'!AJ65</f>
        <v>0</v>
      </c>
      <c r="AK65" s="56">
        <f>'gastos 0001'!AK65+'gastos 0099'!AK65+'gastos 7201'!AK65+'invers 7300'!AK65+'gastos 9722'!AK65+'gastos 9801'!AK65+'gastos 9901'!AK65</f>
        <v>0</v>
      </c>
      <c r="AL65" s="56">
        <f>'gastos 0001'!AL65+'gastos 0099'!AL65+'gastos 7201'!AL65+'invers 7300'!AL65+'gastos 9722'!AL65+'gastos 9801'!AL65+'gastos 9901'!AL65</f>
        <v>0</v>
      </c>
      <c r="AM65" s="56">
        <f>'gastos 0001'!AM65+'gastos 0099'!AM65+'gastos 7201'!AM65+'invers 7300'!AM65+'gastos 9722'!AM65+'gastos 9801'!AM65+'gastos 9901'!AM65</f>
        <v>0</v>
      </c>
      <c r="AN65" s="56">
        <f>'gastos 0001'!AN65+'gastos 0099'!AN65+'gastos 7201'!AN65+'invers 7300'!AN65+'gastos 9722'!AN65+'gastos 9801'!AN65+'gastos 9901'!AN65</f>
        <v>0</v>
      </c>
      <c r="AO65" s="56">
        <f>'gastos 0001'!AO65+'gastos 0099'!AO65+'gastos 7201'!AO65+'invers 7300'!AO65+'gastos 9722'!AO65+'gastos 9801'!AO65+'gastos 9901'!AO65</f>
        <v>0</v>
      </c>
      <c r="AP65" s="33">
        <f t="shared" si="88"/>
        <v>0</v>
      </c>
      <c r="AQ65" s="34">
        <f t="shared" si="29"/>
        <v>0</v>
      </c>
      <c r="AR65" s="33">
        <f t="shared" si="89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11"/>
        <v>0</v>
      </c>
      <c r="AX65" s="57">
        <f t="shared" si="19"/>
        <v>0</v>
      </c>
    </row>
    <row r="66" spans="1:50" s="11" customFormat="1" ht="15" x14ac:dyDescent="0.25">
      <c r="A66" s="98">
        <v>24130</v>
      </c>
      <c r="B66" s="101" t="s">
        <v>65</v>
      </c>
      <c r="C66" s="96">
        <f>'gastos 0001'!C66+'gastos 0099'!C66+'gastos 7201'!C66+'invers 7300'!C66+'gastos 9722'!C66+'gastos 9801'!C66+'gastos 9901'!C66</f>
        <v>0</v>
      </c>
      <c r="D66" s="96">
        <f>'gastos 0001'!D66+'gastos 0099'!D66+'gastos 7201'!D66+'invers 7300'!D66+'gastos 9722'!D66+'gastos 9801'!D66+'gastos 9901'!D66</f>
        <v>0</v>
      </c>
      <c r="E66" s="96">
        <f t="shared" si="81"/>
        <v>0</v>
      </c>
      <c r="F66" s="107">
        <f>'gastos 0001'!F66+'gastos 0099'!F66+'gastos 7201'!F66+'invers 7300'!F66+'gastos 9722'!F66+'gastos 9801'!F66+'gastos 9901'!F66</f>
        <v>0</v>
      </c>
      <c r="G66" s="56">
        <f>'gastos 0001'!G66+'gastos 0099'!G66+'gastos 7201'!G66+'invers 7300'!G66+'gastos 9722'!G66+'gastos 9801'!G66+'gastos 9901'!G66</f>
        <v>0</v>
      </c>
      <c r="H66" s="36">
        <f>'gastos 0001'!H66+'gastos 0099'!H66+'gastos 7201'!H66+'invers 7300'!H66+'gastos 9722'!H66+'gastos 9801'!H66+'gastos 9901'!H66</f>
        <v>0</v>
      </c>
      <c r="I66" s="36">
        <f>'gastos 0001'!I66+'gastos 0099'!I66+'gastos 7201'!I66+'invers 7300'!I66+'gastos 9722'!I66+'gastos 9801'!I66+'gastos 9901'!I66</f>
        <v>0</v>
      </c>
      <c r="J66" s="36">
        <f>'gastos 0001'!J66+'gastos 0099'!J66+'gastos 7201'!J66+'invers 7300'!J66+'gastos 9722'!J66+'gastos 9801'!J66+'gastos 9901'!J66</f>
        <v>0</v>
      </c>
      <c r="K66" s="36">
        <f>'gastos 0001'!K66+'gastos 0099'!K66+'gastos 7201'!K66+'invers 7300'!K66+'gastos 9722'!K66+'gastos 9801'!K66+'gastos 9901'!K66</f>
        <v>0</v>
      </c>
      <c r="L66" s="33">
        <f t="shared" si="82"/>
        <v>0</v>
      </c>
      <c r="M66" s="34">
        <f t="shared" si="20"/>
        <v>0</v>
      </c>
      <c r="N66" s="33">
        <f t="shared" si="83"/>
        <v>0</v>
      </c>
      <c r="O66" s="34">
        <f t="shared" si="22"/>
        <v>0</v>
      </c>
      <c r="P66" s="56">
        <f>'gastos 0001'!P66+'gastos 0099'!P66+'gastos 7201'!P66+'invers 7300'!P66+'gastos 9722'!P66+'gastos 9801'!P66+'gastos 9901'!P66</f>
        <v>0</v>
      </c>
      <c r="Q66" s="56">
        <f>'gastos 0001'!Q66+'gastos 0099'!Q66+'gastos 7201'!Q66+'invers 7300'!Q66+'gastos 9722'!Q66+'gastos 9801'!Q66+'gastos 9901'!Q66</f>
        <v>0</v>
      </c>
      <c r="R66" s="56">
        <f>'gastos 0001'!R66+'gastos 0099'!R66+'gastos 7201'!R66+'invers 7300'!R66+'gastos 9722'!R66+'gastos 9801'!R66+'gastos 9901'!R66</f>
        <v>0</v>
      </c>
      <c r="S66" s="56">
        <f>'gastos 0001'!S66+'gastos 0099'!S66+'gastos 7201'!S66+'invers 7300'!S66+'gastos 9722'!S66+'gastos 9801'!S66+'gastos 9901'!S66</f>
        <v>0</v>
      </c>
      <c r="T66" s="56">
        <f>'gastos 0001'!T66+'gastos 0099'!T66+'gastos 7201'!T66+'invers 7300'!T66+'gastos 9722'!T66+'gastos 9801'!T66+'gastos 9901'!T66</f>
        <v>0</v>
      </c>
      <c r="U66" s="56">
        <f>'gastos 0001'!U66+'gastos 0099'!U66+'gastos 7201'!U66+'invers 7300'!U66+'gastos 9722'!U66+'gastos 9801'!U66+'gastos 9901'!U66</f>
        <v>0</v>
      </c>
      <c r="V66" s="33">
        <f t="shared" si="84"/>
        <v>0</v>
      </c>
      <c r="W66" s="34">
        <f t="shared" si="23"/>
        <v>0</v>
      </c>
      <c r="X66" s="33">
        <f t="shared" si="85"/>
        <v>0</v>
      </c>
      <c r="Y66" s="34">
        <f t="shared" si="25"/>
        <v>0</v>
      </c>
      <c r="Z66" s="56">
        <f>'gastos 0001'!Z66+'gastos 0099'!Z66+'gastos 7201'!Z66+'invers 7300'!Z66+'gastos 9722'!Z66+'gastos 9801'!Z66+'gastos 9901'!Z66</f>
        <v>0</v>
      </c>
      <c r="AA66" s="56">
        <f>'gastos 0001'!AA66+'gastos 0099'!AA66+'gastos 7201'!AA66+'invers 7300'!AA66+'gastos 9722'!AA66+'gastos 9801'!AA66+'gastos 9901'!AA66</f>
        <v>0</v>
      </c>
      <c r="AB66" s="56">
        <f>'gastos 0001'!AB66+'gastos 0099'!AB66+'gastos 7201'!AB66+'invers 7300'!AB66+'gastos 9722'!AB66+'gastos 9801'!AB66+'gastos 9901'!AB66</f>
        <v>0</v>
      </c>
      <c r="AC66" s="56">
        <f>'gastos 0001'!AC66+'gastos 0099'!AC66+'gastos 7201'!AC66+'invers 7300'!AC66+'gastos 9722'!AC66+'gastos 9801'!AC66+'gastos 9901'!AC66</f>
        <v>0</v>
      </c>
      <c r="AD66" s="56">
        <f>'gastos 0001'!AD66+'gastos 0099'!AD66+'gastos 7201'!AD66+'invers 7300'!AD66+'gastos 9722'!AD66+'gastos 9801'!AD66+'gastos 9901'!AD66</f>
        <v>0</v>
      </c>
      <c r="AE66" s="56">
        <f>'gastos 0001'!AE66+'gastos 0099'!AE66+'gastos 7201'!AE66+'invers 7300'!AE66+'gastos 9722'!AE66+'gastos 9801'!AE66+'gastos 9901'!AE66</f>
        <v>0</v>
      </c>
      <c r="AF66" s="33">
        <f t="shared" si="86"/>
        <v>0</v>
      </c>
      <c r="AG66" s="34">
        <f t="shared" si="26"/>
        <v>0</v>
      </c>
      <c r="AH66" s="33">
        <f t="shared" si="87"/>
        <v>0</v>
      </c>
      <c r="AI66" s="34">
        <f t="shared" si="28"/>
        <v>0</v>
      </c>
      <c r="AJ66" s="56">
        <f>'gastos 0001'!AJ66+'gastos 0099'!AJ66+'gastos 7201'!AJ66+'invers 7300'!AJ66+'gastos 9722'!AJ66+'gastos 9801'!AJ66+'gastos 9901'!AJ66</f>
        <v>0</v>
      </c>
      <c r="AK66" s="56">
        <f>'gastos 0001'!AK66+'gastos 0099'!AK66+'gastos 7201'!AK66+'invers 7300'!AK66+'gastos 9722'!AK66+'gastos 9801'!AK66+'gastos 9901'!AK66</f>
        <v>0</v>
      </c>
      <c r="AL66" s="56">
        <f>'gastos 0001'!AL66+'gastos 0099'!AL66+'gastos 7201'!AL66+'invers 7300'!AL66+'gastos 9722'!AL66+'gastos 9801'!AL66+'gastos 9901'!AL66</f>
        <v>0</v>
      </c>
      <c r="AM66" s="56">
        <f>'gastos 0001'!AM66+'gastos 0099'!AM66+'gastos 7201'!AM66+'invers 7300'!AM66+'gastos 9722'!AM66+'gastos 9801'!AM66+'gastos 9901'!AM66</f>
        <v>0</v>
      </c>
      <c r="AN66" s="56">
        <f>'gastos 0001'!AN66+'gastos 0099'!AN66+'gastos 7201'!AN66+'invers 7300'!AN66+'gastos 9722'!AN66+'gastos 9801'!AN66+'gastos 9901'!AN66</f>
        <v>0</v>
      </c>
      <c r="AO66" s="56">
        <f>'gastos 0001'!AO66+'gastos 0099'!AO66+'gastos 7201'!AO66+'invers 7300'!AO66+'gastos 9722'!AO66+'gastos 9801'!AO66+'gastos 9901'!AO66</f>
        <v>0</v>
      </c>
      <c r="AP66" s="33">
        <f t="shared" si="88"/>
        <v>0</v>
      </c>
      <c r="AQ66" s="34">
        <f t="shared" si="29"/>
        <v>0</v>
      </c>
      <c r="AR66" s="33">
        <f t="shared" si="89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11"/>
        <v>0</v>
      </c>
      <c r="AX66" s="57">
        <f t="shared" si="19"/>
        <v>0</v>
      </c>
    </row>
    <row r="67" spans="1:50" s="11" customFormat="1" ht="15" x14ac:dyDescent="0.25">
      <c r="A67" s="98">
        <v>24300</v>
      </c>
      <c r="B67" s="101" t="s">
        <v>66</v>
      </c>
      <c r="C67" s="96">
        <f>'gastos 0001'!C67+'gastos 0099'!C67+'gastos 7201'!C67+'invers 7300'!C67+'gastos 9722'!C67+'gastos 9801'!C67+'gastos 9901'!C67</f>
        <v>0</v>
      </c>
      <c r="D67" s="96">
        <f>'gastos 0001'!D67+'gastos 0099'!D67+'gastos 7201'!D67+'invers 7300'!D67+'gastos 9722'!D67+'gastos 9801'!D67+'gastos 9901'!D67</f>
        <v>0</v>
      </c>
      <c r="E67" s="96">
        <f t="shared" si="81"/>
        <v>0</v>
      </c>
      <c r="F67" s="107">
        <f>'gastos 0001'!F67+'gastos 0099'!F67+'gastos 7201'!F67+'invers 7300'!F67+'gastos 9722'!F67+'gastos 9801'!F67+'gastos 9901'!F67</f>
        <v>0</v>
      </c>
      <c r="G67" s="56">
        <f>'gastos 0001'!G67+'gastos 0099'!G67+'gastos 7201'!G67+'invers 7300'!G67+'gastos 9722'!G67+'gastos 9801'!G67+'gastos 9901'!G67</f>
        <v>0</v>
      </c>
      <c r="H67" s="36">
        <f>'gastos 0001'!H67+'gastos 0099'!H67+'gastos 7201'!H67+'invers 7300'!H67+'gastos 9722'!H67+'gastos 9801'!H67+'gastos 9901'!H67</f>
        <v>0</v>
      </c>
      <c r="I67" s="36">
        <f>'gastos 0001'!I67+'gastos 0099'!I67+'gastos 7201'!I67+'invers 7300'!I67+'gastos 9722'!I67+'gastos 9801'!I67+'gastos 9901'!I67</f>
        <v>0</v>
      </c>
      <c r="J67" s="36">
        <f>'gastos 0001'!J67+'gastos 0099'!J67+'gastos 7201'!J67+'invers 7300'!J67+'gastos 9722'!J67+'gastos 9801'!J67+'gastos 9901'!J67</f>
        <v>0</v>
      </c>
      <c r="K67" s="36">
        <f>'gastos 0001'!K67+'gastos 0099'!K67+'gastos 7201'!K67+'invers 7300'!K67+'gastos 9722'!K67+'gastos 9801'!K67+'gastos 9901'!K67</f>
        <v>0</v>
      </c>
      <c r="L67" s="33">
        <f t="shared" si="82"/>
        <v>0</v>
      </c>
      <c r="M67" s="34">
        <f t="shared" si="20"/>
        <v>0</v>
      </c>
      <c r="N67" s="33">
        <f t="shared" si="83"/>
        <v>0</v>
      </c>
      <c r="O67" s="34">
        <f t="shared" si="22"/>
        <v>0</v>
      </c>
      <c r="P67" s="56">
        <f>'gastos 0001'!P67+'gastos 0099'!P67+'gastos 7201'!P67+'invers 7300'!P67+'gastos 9722'!P67+'gastos 9801'!P67+'gastos 9901'!P67</f>
        <v>0</v>
      </c>
      <c r="Q67" s="56">
        <f>'gastos 0001'!Q67+'gastos 0099'!Q67+'gastos 7201'!Q67+'invers 7300'!Q67+'gastos 9722'!Q67+'gastos 9801'!Q67+'gastos 9901'!Q67</f>
        <v>0</v>
      </c>
      <c r="R67" s="56">
        <f>'gastos 0001'!R67+'gastos 0099'!R67+'gastos 7201'!R67+'invers 7300'!R67+'gastos 9722'!R67+'gastos 9801'!R67+'gastos 9901'!R67</f>
        <v>0</v>
      </c>
      <c r="S67" s="56">
        <f>'gastos 0001'!S67+'gastos 0099'!S67+'gastos 7201'!S67+'invers 7300'!S67+'gastos 9722'!S67+'gastos 9801'!S67+'gastos 9901'!S67</f>
        <v>0</v>
      </c>
      <c r="T67" s="56">
        <f>'gastos 0001'!T67+'gastos 0099'!T67+'gastos 7201'!T67+'invers 7300'!T67+'gastos 9722'!T67+'gastos 9801'!T67+'gastos 9901'!T67</f>
        <v>0</v>
      </c>
      <c r="U67" s="56">
        <f>'gastos 0001'!U67+'gastos 0099'!U67+'gastos 7201'!U67+'invers 7300'!U67+'gastos 9722'!U67+'gastos 9801'!U67+'gastos 9901'!U67</f>
        <v>0</v>
      </c>
      <c r="V67" s="33">
        <f t="shared" si="84"/>
        <v>0</v>
      </c>
      <c r="W67" s="34">
        <f t="shared" si="23"/>
        <v>0</v>
      </c>
      <c r="X67" s="33">
        <f t="shared" si="85"/>
        <v>0</v>
      </c>
      <c r="Y67" s="34">
        <f t="shared" si="25"/>
        <v>0</v>
      </c>
      <c r="Z67" s="56">
        <f>'gastos 0001'!Z67+'gastos 0099'!Z67+'gastos 7201'!Z67+'invers 7300'!Z67+'gastos 9722'!Z67+'gastos 9801'!Z67+'gastos 9901'!Z67</f>
        <v>0</v>
      </c>
      <c r="AA67" s="56">
        <f>'gastos 0001'!AA67+'gastos 0099'!AA67+'gastos 7201'!AA67+'invers 7300'!AA67+'gastos 9722'!AA67+'gastos 9801'!AA67+'gastos 9901'!AA67</f>
        <v>0</v>
      </c>
      <c r="AB67" s="56">
        <f>'gastos 0001'!AB67+'gastos 0099'!AB67+'gastos 7201'!AB67+'invers 7300'!AB67+'gastos 9722'!AB67+'gastos 9801'!AB67+'gastos 9901'!AB67</f>
        <v>0</v>
      </c>
      <c r="AC67" s="56">
        <f>'gastos 0001'!AC67+'gastos 0099'!AC67+'gastos 7201'!AC67+'invers 7300'!AC67+'gastos 9722'!AC67+'gastos 9801'!AC67+'gastos 9901'!AC67</f>
        <v>0</v>
      </c>
      <c r="AD67" s="56">
        <f>'gastos 0001'!AD67+'gastos 0099'!AD67+'gastos 7201'!AD67+'invers 7300'!AD67+'gastos 9722'!AD67+'gastos 9801'!AD67+'gastos 9901'!AD67</f>
        <v>0</v>
      </c>
      <c r="AE67" s="56">
        <f>'gastos 0001'!AE67+'gastos 0099'!AE67+'gastos 7201'!AE67+'invers 7300'!AE67+'gastos 9722'!AE67+'gastos 9801'!AE67+'gastos 9901'!AE67</f>
        <v>0</v>
      </c>
      <c r="AF67" s="33">
        <f t="shared" si="86"/>
        <v>0</v>
      </c>
      <c r="AG67" s="34">
        <f t="shared" si="26"/>
        <v>0</v>
      </c>
      <c r="AH67" s="33">
        <f t="shared" si="87"/>
        <v>0</v>
      </c>
      <c r="AI67" s="34">
        <f t="shared" si="28"/>
        <v>0</v>
      </c>
      <c r="AJ67" s="56">
        <f>'gastos 0001'!AJ67+'gastos 0099'!AJ67+'gastos 7201'!AJ67+'invers 7300'!AJ67+'gastos 9722'!AJ67+'gastos 9801'!AJ67+'gastos 9901'!AJ67</f>
        <v>0</v>
      </c>
      <c r="AK67" s="56">
        <f>'gastos 0001'!AK67+'gastos 0099'!AK67+'gastos 7201'!AK67+'invers 7300'!AK67+'gastos 9722'!AK67+'gastos 9801'!AK67+'gastos 9901'!AK67</f>
        <v>0</v>
      </c>
      <c r="AL67" s="56">
        <f>'gastos 0001'!AL67+'gastos 0099'!AL67+'gastos 7201'!AL67+'invers 7300'!AL67+'gastos 9722'!AL67+'gastos 9801'!AL67+'gastos 9901'!AL67</f>
        <v>0</v>
      </c>
      <c r="AM67" s="56">
        <f>'gastos 0001'!AM67+'gastos 0099'!AM67+'gastos 7201'!AM67+'invers 7300'!AM67+'gastos 9722'!AM67+'gastos 9801'!AM67+'gastos 9901'!AM67</f>
        <v>0</v>
      </c>
      <c r="AN67" s="56">
        <f>'gastos 0001'!AN67+'gastos 0099'!AN67+'gastos 7201'!AN67+'invers 7300'!AN67+'gastos 9722'!AN67+'gastos 9801'!AN67+'gastos 9901'!AN67</f>
        <v>0</v>
      </c>
      <c r="AO67" s="56">
        <f>'gastos 0001'!AO67+'gastos 0099'!AO67+'gastos 7201'!AO67+'invers 7300'!AO67+'gastos 9722'!AO67+'gastos 9801'!AO67+'gastos 9901'!AO67</f>
        <v>0</v>
      </c>
      <c r="AP67" s="33">
        <f t="shared" si="88"/>
        <v>0</v>
      </c>
      <c r="AQ67" s="34">
        <f t="shared" si="29"/>
        <v>0</v>
      </c>
      <c r="AR67" s="33">
        <f t="shared" si="89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11"/>
        <v>0</v>
      </c>
      <c r="AX67" s="57">
        <f t="shared" si="19"/>
        <v>0</v>
      </c>
    </row>
    <row r="68" spans="1:50" s="11" customFormat="1" ht="15" x14ac:dyDescent="0.25">
      <c r="A68" s="98">
        <v>25120</v>
      </c>
      <c r="B68" s="101" t="s">
        <v>67</v>
      </c>
      <c r="C68" s="96">
        <f>'gastos 0001'!C68+'gastos 0099'!C68+'gastos 7201'!C68+'invers 7300'!C68+'gastos 9722'!C68+'gastos 9801'!C68+'gastos 9901'!C68</f>
        <v>0</v>
      </c>
      <c r="D68" s="96">
        <f>'gastos 0001'!D68+'gastos 0099'!D68+'gastos 7201'!D68+'invers 7300'!D68+'gastos 9722'!D68+'gastos 9801'!D68+'gastos 9901'!D68</f>
        <v>0</v>
      </c>
      <c r="E68" s="96">
        <f t="shared" si="81"/>
        <v>0</v>
      </c>
      <c r="F68" s="107">
        <f>'gastos 0001'!F68+'gastos 0099'!F68+'gastos 7201'!F68+'invers 7300'!F68+'gastos 9722'!F68+'gastos 9801'!F68+'gastos 9901'!F68</f>
        <v>0</v>
      </c>
      <c r="G68" s="56">
        <f>'gastos 0001'!G68+'gastos 0099'!G68+'gastos 7201'!G68+'invers 7300'!G68+'gastos 9722'!G68+'gastos 9801'!G68+'gastos 9901'!G68</f>
        <v>0</v>
      </c>
      <c r="H68" s="36">
        <f>'gastos 0001'!H68+'gastos 0099'!H68+'gastos 7201'!H68+'invers 7300'!H68+'gastos 9722'!H68+'gastos 9801'!H68+'gastos 9901'!H68</f>
        <v>0</v>
      </c>
      <c r="I68" s="36">
        <f>'gastos 0001'!I68+'gastos 0099'!I68+'gastos 7201'!I68+'invers 7300'!I68+'gastos 9722'!I68+'gastos 9801'!I68+'gastos 9901'!I68</f>
        <v>0</v>
      </c>
      <c r="J68" s="36">
        <f>'gastos 0001'!J68+'gastos 0099'!J68+'gastos 7201'!J68+'invers 7300'!J68+'gastos 9722'!J68+'gastos 9801'!J68+'gastos 9901'!J68</f>
        <v>0</v>
      </c>
      <c r="K68" s="36">
        <f>'gastos 0001'!K68+'gastos 0099'!K68+'gastos 7201'!K68+'invers 7300'!K68+'gastos 9722'!K68+'gastos 9801'!K68+'gastos 9901'!K68</f>
        <v>0</v>
      </c>
      <c r="L68" s="33">
        <f t="shared" si="82"/>
        <v>0</v>
      </c>
      <c r="M68" s="34">
        <f t="shared" si="20"/>
        <v>0</v>
      </c>
      <c r="N68" s="33">
        <f t="shared" si="83"/>
        <v>0</v>
      </c>
      <c r="O68" s="34">
        <f t="shared" si="22"/>
        <v>0</v>
      </c>
      <c r="P68" s="56">
        <f>'gastos 0001'!P68+'gastos 0099'!P68+'gastos 7201'!P68+'invers 7300'!P68+'gastos 9722'!P68+'gastos 9801'!P68+'gastos 9901'!P68</f>
        <v>0</v>
      </c>
      <c r="Q68" s="56">
        <f>'gastos 0001'!Q68+'gastos 0099'!Q68+'gastos 7201'!Q68+'invers 7300'!Q68+'gastos 9722'!Q68+'gastos 9801'!Q68+'gastos 9901'!Q68</f>
        <v>0</v>
      </c>
      <c r="R68" s="56">
        <f>'gastos 0001'!R68+'gastos 0099'!R68+'gastos 7201'!R68+'invers 7300'!R68+'gastos 9722'!R68+'gastos 9801'!R68+'gastos 9901'!R68</f>
        <v>0</v>
      </c>
      <c r="S68" s="56">
        <f>'gastos 0001'!S68+'gastos 0099'!S68+'gastos 7201'!S68+'invers 7300'!S68+'gastos 9722'!S68+'gastos 9801'!S68+'gastos 9901'!S68</f>
        <v>0</v>
      </c>
      <c r="T68" s="56">
        <f>'gastos 0001'!T68+'gastos 0099'!T68+'gastos 7201'!T68+'invers 7300'!T68+'gastos 9722'!T68+'gastos 9801'!T68+'gastos 9901'!T68</f>
        <v>0</v>
      </c>
      <c r="U68" s="56">
        <f>'gastos 0001'!U68+'gastos 0099'!U68+'gastos 7201'!U68+'invers 7300'!U68+'gastos 9722'!U68+'gastos 9801'!U68+'gastos 9901'!U68</f>
        <v>0</v>
      </c>
      <c r="V68" s="33">
        <f t="shared" si="84"/>
        <v>0</v>
      </c>
      <c r="W68" s="34">
        <f t="shared" si="23"/>
        <v>0</v>
      </c>
      <c r="X68" s="33">
        <f t="shared" si="85"/>
        <v>0</v>
      </c>
      <c r="Y68" s="34">
        <f t="shared" si="25"/>
        <v>0</v>
      </c>
      <c r="Z68" s="56">
        <f>'gastos 0001'!Z68+'gastos 0099'!Z68+'gastos 7201'!Z68+'invers 7300'!Z68+'gastos 9722'!Z68+'gastos 9801'!Z68+'gastos 9901'!Z68</f>
        <v>0</v>
      </c>
      <c r="AA68" s="56">
        <f>'gastos 0001'!AA68+'gastos 0099'!AA68+'gastos 7201'!AA68+'invers 7300'!AA68+'gastos 9722'!AA68+'gastos 9801'!AA68+'gastos 9901'!AA68</f>
        <v>0</v>
      </c>
      <c r="AB68" s="56">
        <f>'gastos 0001'!AB68+'gastos 0099'!AB68+'gastos 7201'!AB68+'invers 7300'!AB68+'gastos 9722'!AB68+'gastos 9801'!AB68+'gastos 9901'!AB68</f>
        <v>0</v>
      </c>
      <c r="AC68" s="56">
        <f>'gastos 0001'!AC68+'gastos 0099'!AC68+'gastos 7201'!AC68+'invers 7300'!AC68+'gastos 9722'!AC68+'gastos 9801'!AC68+'gastos 9901'!AC68</f>
        <v>0</v>
      </c>
      <c r="AD68" s="56">
        <f>'gastos 0001'!AD68+'gastos 0099'!AD68+'gastos 7201'!AD68+'invers 7300'!AD68+'gastos 9722'!AD68+'gastos 9801'!AD68+'gastos 9901'!AD68</f>
        <v>0</v>
      </c>
      <c r="AE68" s="56">
        <f>'gastos 0001'!AE68+'gastos 0099'!AE68+'gastos 7201'!AE68+'invers 7300'!AE68+'gastos 9722'!AE68+'gastos 9801'!AE68+'gastos 9901'!AE68</f>
        <v>0</v>
      </c>
      <c r="AF68" s="33">
        <f t="shared" si="86"/>
        <v>0</v>
      </c>
      <c r="AG68" s="34">
        <f t="shared" si="26"/>
        <v>0</v>
      </c>
      <c r="AH68" s="33">
        <f t="shared" si="87"/>
        <v>0</v>
      </c>
      <c r="AI68" s="34">
        <f t="shared" si="28"/>
        <v>0</v>
      </c>
      <c r="AJ68" s="56">
        <f>'gastos 0001'!AJ68+'gastos 0099'!AJ68+'gastos 7201'!AJ68+'invers 7300'!AJ68+'gastos 9722'!AJ68+'gastos 9801'!AJ68+'gastos 9901'!AJ68</f>
        <v>0</v>
      </c>
      <c r="AK68" s="56">
        <f>'gastos 0001'!AK68+'gastos 0099'!AK68+'gastos 7201'!AK68+'invers 7300'!AK68+'gastos 9722'!AK68+'gastos 9801'!AK68+'gastos 9901'!AK68</f>
        <v>0</v>
      </c>
      <c r="AL68" s="56">
        <f>'gastos 0001'!AL68+'gastos 0099'!AL68+'gastos 7201'!AL68+'invers 7300'!AL68+'gastos 9722'!AL68+'gastos 9801'!AL68+'gastos 9901'!AL68</f>
        <v>0</v>
      </c>
      <c r="AM68" s="56">
        <f>'gastos 0001'!AM68+'gastos 0099'!AM68+'gastos 7201'!AM68+'invers 7300'!AM68+'gastos 9722'!AM68+'gastos 9801'!AM68+'gastos 9901'!AM68</f>
        <v>0</v>
      </c>
      <c r="AN68" s="56">
        <f>'gastos 0001'!AN68+'gastos 0099'!AN68+'gastos 7201'!AN68+'invers 7300'!AN68+'gastos 9722'!AN68+'gastos 9801'!AN68+'gastos 9901'!AN68</f>
        <v>0</v>
      </c>
      <c r="AO68" s="56">
        <f>'gastos 0001'!AO68+'gastos 0099'!AO68+'gastos 7201'!AO68+'invers 7300'!AO68+'gastos 9722'!AO68+'gastos 9801'!AO68+'gastos 9901'!AO68</f>
        <v>0</v>
      </c>
      <c r="AP68" s="33">
        <f t="shared" si="88"/>
        <v>0</v>
      </c>
      <c r="AQ68" s="34">
        <f t="shared" si="29"/>
        <v>0</v>
      </c>
      <c r="AR68" s="33">
        <f t="shared" si="89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11"/>
        <v>0</v>
      </c>
      <c r="AX68" s="57">
        <f t="shared" si="19"/>
        <v>0</v>
      </c>
    </row>
    <row r="69" spans="1:50" s="11" customFormat="1" ht="15" x14ac:dyDescent="0.25">
      <c r="A69" s="94">
        <v>25210</v>
      </c>
      <c r="B69" s="101" t="s">
        <v>68</v>
      </c>
      <c r="C69" s="96">
        <f>'gastos 0001'!C69+'gastos 0099'!C69+'gastos 7201'!C69+'invers 7300'!C69+'gastos 9722'!C69+'gastos 9801'!C69+'gastos 9901'!C69</f>
        <v>0</v>
      </c>
      <c r="D69" s="96">
        <f>'gastos 0001'!D69+'gastos 0099'!D69+'gastos 7201'!D69+'invers 7300'!D69+'gastos 9722'!D69+'gastos 9801'!D69+'gastos 9901'!D69</f>
        <v>0</v>
      </c>
      <c r="E69" s="96">
        <f t="shared" si="81"/>
        <v>0</v>
      </c>
      <c r="F69" s="107">
        <f>'gastos 0001'!F69+'gastos 0099'!F69+'gastos 7201'!F69+'invers 7300'!F69+'gastos 9722'!F69+'gastos 9801'!F69+'gastos 9901'!F69</f>
        <v>0</v>
      </c>
      <c r="G69" s="56">
        <f>'gastos 0001'!G69+'gastos 0099'!G69+'gastos 7201'!G69+'invers 7300'!G69+'gastos 9722'!G69+'gastos 9801'!G69+'gastos 9901'!G69</f>
        <v>0</v>
      </c>
      <c r="H69" s="36">
        <f>'gastos 0001'!H69+'gastos 0099'!H69+'gastos 7201'!H69+'invers 7300'!H69+'gastos 9722'!H69+'gastos 9801'!H69+'gastos 9901'!H69</f>
        <v>0</v>
      </c>
      <c r="I69" s="36">
        <f>'gastos 0001'!I69+'gastos 0099'!I69+'gastos 7201'!I69+'invers 7300'!I69+'gastos 9722'!I69+'gastos 9801'!I69+'gastos 9901'!I69</f>
        <v>0</v>
      </c>
      <c r="J69" s="36">
        <f>'gastos 0001'!J69+'gastos 0099'!J69+'gastos 7201'!J69+'invers 7300'!J69+'gastos 9722'!J69+'gastos 9801'!J69+'gastos 9901'!J69</f>
        <v>0</v>
      </c>
      <c r="K69" s="36">
        <f>'gastos 0001'!K69+'gastos 0099'!K69+'gastos 7201'!K69+'invers 7300'!K69+'gastos 9722'!K69+'gastos 9801'!K69+'gastos 9901'!K69</f>
        <v>0</v>
      </c>
      <c r="L69" s="33">
        <f t="shared" si="82"/>
        <v>0</v>
      </c>
      <c r="M69" s="34">
        <f t="shared" si="20"/>
        <v>0</v>
      </c>
      <c r="N69" s="33">
        <f t="shared" si="83"/>
        <v>0</v>
      </c>
      <c r="O69" s="34">
        <f t="shared" si="22"/>
        <v>0</v>
      </c>
      <c r="P69" s="56">
        <f>'gastos 0001'!P69+'gastos 0099'!P69+'gastos 7201'!P69+'invers 7300'!P69+'gastos 9722'!P69+'gastos 9801'!P69+'gastos 9901'!P69</f>
        <v>0</v>
      </c>
      <c r="Q69" s="56">
        <f>'gastos 0001'!Q69+'gastos 0099'!Q69+'gastos 7201'!Q69+'invers 7300'!Q69+'gastos 9722'!Q69+'gastos 9801'!Q69+'gastos 9901'!Q69</f>
        <v>0</v>
      </c>
      <c r="R69" s="56">
        <f>'gastos 0001'!R69+'gastos 0099'!R69+'gastos 7201'!R69+'invers 7300'!R69+'gastos 9722'!R69+'gastos 9801'!R69+'gastos 9901'!R69</f>
        <v>0</v>
      </c>
      <c r="S69" s="56">
        <f>'gastos 0001'!S69+'gastos 0099'!S69+'gastos 7201'!S69+'invers 7300'!S69+'gastos 9722'!S69+'gastos 9801'!S69+'gastos 9901'!S69</f>
        <v>0</v>
      </c>
      <c r="T69" s="56">
        <f>'gastos 0001'!T69+'gastos 0099'!T69+'gastos 7201'!T69+'invers 7300'!T69+'gastos 9722'!T69+'gastos 9801'!T69+'gastos 9901'!T69</f>
        <v>0</v>
      </c>
      <c r="U69" s="56">
        <f>'gastos 0001'!U69+'gastos 0099'!U69+'gastos 7201'!U69+'invers 7300'!U69+'gastos 9722'!U69+'gastos 9801'!U69+'gastos 9901'!U69</f>
        <v>0</v>
      </c>
      <c r="V69" s="33">
        <f t="shared" si="84"/>
        <v>0</v>
      </c>
      <c r="W69" s="34">
        <f t="shared" si="23"/>
        <v>0</v>
      </c>
      <c r="X69" s="33">
        <f t="shared" si="85"/>
        <v>0</v>
      </c>
      <c r="Y69" s="34">
        <f t="shared" si="25"/>
        <v>0</v>
      </c>
      <c r="Z69" s="56">
        <f>'gastos 0001'!Z69+'gastos 0099'!Z69+'gastos 7201'!Z69+'invers 7300'!Z69+'gastos 9722'!Z69+'gastos 9801'!Z69+'gastos 9901'!Z69</f>
        <v>0</v>
      </c>
      <c r="AA69" s="56">
        <f>'gastos 0001'!AA69+'gastos 0099'!AA69+'gastos 7201'!AA69+'invers 7300'!AA69+'gastos 9722'!AA69+'gastos 9801'!AA69+'gastos 9901'!AA69</f>
        <v>0</v>
      </c>
      <c r="AB69" s="56">
        <f>'gastos 0001'!AB69+'gastos 0099'!AB69+'gastos 7201'!AB69+'invers 7300'!AB69+'gastos 9722'!AB69+'gastos 9801'!AB69+'gastos 9901'!AB69</f>
        <v>0</v>
      </c>
      <c r="AC69" s="56">
        <f>'gastos 0001'!AC69+'gastos 0099'!AC69+'gastos 7201'!AC69+'invers 7300'!AC69+'gastos 9722'!AC69+'gastos 9801'!AC69+'gastos 9901'!AC69</f>
        <v>0</v>
      </c>
      <c r="AD69" s="56">
        <f>'gastos 0001'!AD69+'gastos 0099'!AD69+'gastos 7201'!AD69+'invers 7300'!AD69+'gastos 9722'!AD69+'gastos 9801'!AD69+'gastos 9901'!AD69</f>
        <v>0</v>
      </c>
      <c r="AE69" s="56">
        <f>'gastos 0001'!AE69+'gastos 0099'!AE69+'gastos 7201'!AE69+'invers 7300'!AE69+'gastos 9722'!AE69+'gastos 9801'!AE69+'gastos 9901'!AE69</f>
        <v>0</v>
      </c>
      <c r="AF69" s="33">
        <f t="shared" si="86"/>
        <v>0</v>
      </c>
      <c r="AG69" s="34">
        <f t="shared" si="26"/>
        <v>0</v>
      </c>
      <c r="AH69" s="33">
        <f t="shared" si="87"/>
        <v>0</v>
      </c>
      <c r="AI69" s="34">
        <f t="shared" si="28"/>
        <v>0</v>
      </c>
      <c r="AJ69" s="56">
        <f>'gastos 0001'!AJ69+'gastos 0099'!AJ69+'gastos 7201'!AJ69+'invers 7300'!AJ69+'gastos 9722'!AJ69+'gastos 9801'!AJ69+'gastos 9901'!AJ69</f>
        <v>0</v>
      </c>
      <c r="AK69" s="56">
        <f>'gastos 0001'!AK69+'gastos 0099'!AK69+'gastos 7201'!AK69+'invers 7300'!AK69+'gastos 9722'!AK69+'gastos 9801'!AK69+'gastos 9901'!AK69</f>
        <v>0</v>
      </c>
      <c r="AL69" s="56">
        <f>'gastos 0001'!AL69+'gastos 0099'!AL69+'gastos 7201'!AL69+'invers 7300'!AL69+'gastos 9722'!AL69+'gastos 9801'!AL69+'gastos 9901'!AL69</f>
        <v>0</v>
      </c>
      <c r="AM69" s="56">
        <f>'gastos 0001'!AM69+'gastos 0099'!AM69+'gastos 7201'!AM69+'invers 7300'!AM69+'gastos 9722'!AM69+'gastos 9801'!AM69+'gastos 9901'!AM69</f>
        <v>0</v>
      </c>
      <c r="AN69" s="56">
        <f>'gastos 0001'!AN69+'gastos 0099'!AN69+'gastos 7201'!AN69+'invers 7300'!AN69+'gastos 9722'!AN69+'gastos 9801'!AN69+'gastos 9901'!AN69</f>
        <v>0</v>
      </c>
      <c r="AO69" s="56">
        <f>'gastos 0001'!AO69+'gastos 0099'!AO69+'gastos 7201'!AO69+'invers 7300'!AO69+'gastos 9722'!AO69+'gastos 9801'!AO69+'gastos 9901'!AO69</f>
        <v>0</v>
      </c>
      <c r="AP69" s="33">
        <f t="shared" si="88"/>
        <v>0</v>
      </c>
      <c r="AQ69" s="34">
        <f t="shared" si="29"/>
        <v>0</v>
      </c>
      <c r="AR69" s="33">
        <f t="shared" si="89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11"/>
        <v>0</v>
      </c>
      <c r="AX69" s="57">
        <f t="shared" si="19"/>
        <v>0</v>
      </c>
    </row>
    <row r="70" spans="1:50" s="11" customFormat="1" ht="15" x14ac:dyDescent="0.25">
      <c r="A70" s="94">
        <v>25220</v>
      </c>
      <c r="B70" s="101" t="s">
        <v>149</v>
      </c>
      <c r="C70" s="96">
        <f>'gastos 0001'!C70+'gastos 0099'!C70+'gastos 7201'!C70+'invers 7300'!C70+'gastos 9722'!C70+'gastos 9801'!C70+'gastos 9901'!C70</f>
        <v>0</v>
      </c>
      <c r="D70" s="96">
        <f>'gastos 0001'!D70+'gastos 0099'!D70+'gastos 7201'!D70+'invers 7300'!D70+'gastos 9722'!D70+'gastos 9801'!D70+'gastos 9901'!D70</f>
        <v>0</v>
      </c>
      <c r="E70" s="96">
        <f t="shared" si="81"/>
        <v>0</v>
      </c>
      <c r="F70" s="107">
        <f>'gastos 0001'!F70+'gastos 0099'!F70+'gastos 7201'!F70+'invers 7300'!F70+'gastos 9722'!F70+'gastos 9801'!F70+'gastos 9901'!F70</f>
        <v>0</v>
      </c>
      <c r="G70" s="56">
        <f>'gastos 0001'!G70+'gastos 0099'!G70+'gastos 7201'!G70+'invers 7300'!G70+'gastos 9722'!G70+'gastos 9801'!G70+'gastos 9901'!G70</f>
        <v>0</v>
      </c>
      <c r="H70" s="36">
        <f>'gastos 0001'!H70+'gastos 0099'!H70+'gastos 7201'!H70+'invers 7300'!H70+'gastos 9722'!H70+'gastos 9801'!H70+'gastos 9901'!H70</f>
        <v>0</v>
      </c>
      <c r="I70" s="36">
        <f>'gastos 0001'!I70+'gastos 0099'!I70+'gastos 7201'!I70+'invers 7300'!I70+'gastos 9722'!I70+'gastos 9801'!I70+'gastos 9901'!I70</f>
        <v>0</v>
      </c>
      <c r="J70" s="36">
        <f>'gastos 0001'!J70+'gastos 0099'!J70+'gastos 7201'!J70+'invers 7300'!J70+'gastos 9722'!J70+'gastos 9801'!J70+'gastos 9901'!J70</f>
        <v>0</v>
      </c>
      <c r="K70" s="36">
        <f>'gastos 0001'!K70+'gastos 0099'!K70+'gastos 7201'!K70+'invers 7300'!K70+'gastos 9722'!K70+'gastos 9801'!K70+'gastos 9901'!K70</f>
        <v>0</v>
      </c>
      <c r="L70" s="33">
        <f t="shared" si="82"/>
        <v>0</v>
      </c>
      <c r="M70" s="34">
        <f t="shared" si="20"/>
        <v>0</v>
      </c>
      <c r="N70" s="33">
        <f t="shared" si="83"/>
        <v>0</v>
      </c>
      <c r="O70" s="34">
        <f t="shared" si="22"/>
        <v>0</v>
      </c>
      <c r="P70" s="56">
        <f>'gastos 0001'!P70+'gastos 0099'!P70+'gastos 7201'!P70+'invers 7300'!P70+'gastos 9722'!P70+'gastos 9801'!P70+'gastos 9901'!P70</f>
        <v>0</v>
      </c>
      <c r="Q70" s="56">
        <f>'gastos 0001'!Q70+'gastos 0099'!Q70+'gastos 7201'!Q70+'invers 7300'!Q70+'gastos 9722'!Q70+'gastos 9801'!Q70+'gastos 9901'!Q70</f>
        <v>0</v>
      </c>
      <c r="R70" s="56">
        <f>'gastos 0001'!R70+'gastos 0099'!R70+'gastos 7201'!R70+'invers 7300'!R70+'gastos 9722'!R70+'gastos 9801'!R70+'gastos 9901'!R70</f>
        <v>0</v>
      </c>
      <c r="S70" s="56">
        <f>'gastos 0001'!S70+'gastos 0099'!S70+'gastos 7201'!S70+'invers 7300'!S70+'gastos 9722'!S70+'gastos 9801'!S70+'gastos 9901'!S70</f>
        <v>0</v>
      </c>
      <c r="T70" s="56">
        <f>'gastos 0001'!T70+'gastos 0099'!T70+'gastos 7201'!T70+'invers 7300'!T70+'gastos 9722'!T70+'gastos 9801'!T70+'gastos 9901'!T70</f>
        <v>0</v>
      </c>
      <c r="U70" s="56">
        <f>'gastos 0001'!U70+'gastos 0099'!U70+'gastos 7201'!U70+'invers 7300'!U70+'gastos 9722'!U70+'gastos 9801'!U70+'gastos 9901'!U70</f>
        <v>0</v>
      </c>
      <c r="V70" s="33">
        <f t="shared" si="84"/>
        <v>0</v>
      </c>
      <c r="W70" s="34">
        <f t="shared" si="23"/>
        <v>0</v>
      </c>
      <c r="X70" s="33">
        <f t="shared" si="85"/>
        <v>0</v>
      </c>
      <c r="Y70" s="34">
        <f t="shared" si="25"/>
        <v>0</v>
      </c>
      <c r="Z70" s="56">
        <f>'gastos 0001'!Z70+'gastos 0099'!Z70+'gastos 7201'!Z70+'invers 7300'!Z70+'gastos 9722'!Z70+'gastos 9801'!Z70+'gastos 9901'!Z70</f>
        <v>0</v>
      </c>
      <c r="AA70" s="56">
        <f>'gastos 0001'!AA70+'gastos 0099'!AA70+'gastos 7201'!AA70+'invers 7300'!AA70+'gastos 9722'!AA70+'gastos 9801'!AA70+'gastos 9901'!AA70</f>
        <v>0</v>
      </c>
      <c r="AB70" s="56">
        <f>'gastos 0001'!AB70+'gastos 0099'!AB70+'gastos 7201'!AB70+'invers 7300'!AB70+'gastos 9722'!AB70+'gastos 9801'!AB70+'gastos 9901'!AB70</f>
        <v>0</v>
      </c>
      <c r="AC70" s="56">
        <f>'gastos 0001'!AC70+'gastos 0099'!AC70+'gastos 7201'!AC70+'invers 7300'!AC70+'gastos 9722'!AC70+'gastos 9801'!AC70+'gastos 9901'!AC70</f>
        <v>0</v>
      </c>
      <c r="AD70" s="56">
        <f>'gastos 0001'!AD70+'gastos 0099'!AD70+'gastos 7201'!AD70+'invers 7300'!AD70+'gastos 9722'!AD70+'gastos 9801'!AD70+'gastos 9901'!AD70</f>
        <v>0</v>
      </c>
      <c r="AE70" s="56">
        <f>'gastos 0001'!AE70+'gastos 0099'!AE70+'gastos 7201'!AE70+'invers 7300'!AE70+'gastos 9722'!AE70+'gastos 9801'!AE70+'gastos 9901'!AE70</f>
        <v>0</v>
      </c>
      <c r="AF70" s="33">
        <f t="shared" si="86"/>
        <v>0</v>
      </c>
      <c r="AG70" s="34">
        <f t="shared" si="26"/>
        <v>0</v>
      </c>
      <c r="AH70" s="33">
        <f t="shared" si="87"/>
        <v>0</v>
      </c>
      <c r="AI70" s="34">
        <f t="shared" si="28"/>
        <v>0</v>
      </c>
      <c r="AJ70" s="56">
        <f>'gastos 0001'!AJ70+'gastos 0099'!AJ70+'gastos 7201'!AJ70+'invers 7300'!AJ70+'gastos 9722'!AJ70+'gastos 9801'!AJ70+'gastos 9901'!AJ70</f>
        <v>0</v>
      </c>
      <c r="AK70" s="56">
        <f>'gastos 0001'!AK70+'gastos 0099'!AK70+'gastos 7201'!AK70+'invers 7300'!AK70+'gastos 9722'!AK70+'gastos 9801'!AK70+'gastos 9901'!AK70</f>
        <v>0</v>
      </c>
      <c r="AL70" s="56">
        <f>'gastos 0001'!AL70+'gastos 0099'!AL70+'gastos 7201'!AL70+'invers 7300'!AL70+'gastos 9722'!AL70+'gastos 9801'!AL70+'gastos 9901'!AL70</f>
        <v>0</v>
      </c>
      <c r="AM70" s="56">
        <f>'gastos 0001'!AM70+'gastos 0099'!AM70+'gastos 7201'!AM70+'invers 7300'!AM70+'gastos 9722'!AM70+'gastos 9801'!AM70+'gastos 9901'!AM70</f>
        <v>0</v>
      </c>
      <c r="AN70" s="56">
        <f>'gastos 0001'!AN70+'gastos 0099'!AN70+'gastos 7201'!AN70+'invers 7300'!AN70+'gastos 9722'!AN70+'gastos 9801'!AN70+'gastos 9901'!AN70</f>
        <v>0</v>
      </c>
      <c r="AO70" s="56">
        <f>'gastos 0001'!AO70+'gastos 0099'!AO70+'gastos 7201'!AO70+'invers 7300'!AO70+'gastos 9722'!AO70+'gastos 9801'!AO70+'gastos 9901'!AO70</f>
        <v>0</v>
      </c>
      <c r="AP70" s="33">
        <f t="shared" si="88"/>
        <v>0</v>
      </c>
      <c r="AQ70" s="34">
        <f t="shared" si="29"/>
        <v>0</v>
      </c>
      <c r="AR70" s="33">
        <f t="shared" si="89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11"/>
        <v>0</v>
      </c>
      <c r="AX70" s="57">
        <f t="shared" si="19"/>
        <v>0</v>
      </c>
    </row>
    <row r="71" spans="1:50" s="11" customFormat="1" ht="15" x14ac:dyDescent="0.25">
      <c r="A71" s="94">
        <v>25230</v>
      </c>
      <c r="B71" s="101" t="s">
        <v>139</v>
      </c>
      <c r="C71" s="96">
        <f>'gastos 0001'!C71+'gastos 0099'!C71+'gastos 7201'!C71+'invers 7300'!C71+'gastos 9722'!C71+'gastos 9801'!C71+'gastos 9901'!C71</f>
        <v>0</v>
      </c>
      <c r="D71" s="96">
        <f>'gastos 0001'!D71+'gastos 0099'!D71+'gastos 7201'!D71+'invers 7300'!D71+'gastos 9722'!D71+'gastos 9801'!D71+'gastos 9901'!D71</f>
        <v>0</v>
      </c>
      <c r="E71" s="96">
        <f t="shared" si="81"/>
        <v>0</v>
      </c>
      <c r="F71" s="107">
        <f>'gastos 0001'!F71+'gastos 0099'!F71+'gastos 7201'!F71+'invers 7300'!F71+'gastos 9722'!F71+'gastos 9801'!F71+'gastos 9901'!F71</f>
        <v>0</v>
      </c>
      <c r="G71" s="56">
        <f>'gastos 0001'!G71+'gastos 0099'!G71+'gastos 7201'!G71+'invers 7300'!G71+'gastos 9722'!G71+'gastos 9801'!G71+'gastos 9901'!G71</f>
        <v>0</v>
      </c>
      <c r="H71" s="36">
        <f>'gastos 0001'!H71+'gastos 0099'!H71+'gastos 7201'!H71+'invers 7300'!H71+'gastos 9722'!H71+'gastos 9801'!H71+'gastos 9901'!H71</f>
        <v>0</v>
      </c>
      <c r="I71" s="36">
        <f>'gastos 0001'!I71+'gastos 0099'!I71+'gastos 7201'!I71+'invers 7300'!I71+'gastos 9722'!I71+'gastos 9801'!I71+'gastos 9901'!I71</f>
        <v>0</v>
      </c>
      <c r="J71" s="36">
        <f>'gastos 0001'!J71+'gastos 0099'!J71+'gastos 7201'!J71+'invers 7300'!J71+'gastos 9722'!J71+'gastos 9801'!J71+'gastos 9901'!J71</f>
        <v>0</v>
      </c>
      <c r="K71" s="36">
        <f>'gastos 0001'!K71+'gastos 0099'!K71+'gastos 7201'!K71+'invers 7300'!K71+'gastos 9722'!K71+'gastos 9801'!K71+'gastos 9901'!K71</f>
        <v>0</v>
      </c>
      <c r="L71" s="33">
        <f t="shared" si="82"/>
        <v>0</v>
      </c>
      <c r="M71" s="34">
        <f t="shared" si="20"/>
        <v>0</v>
      </c>
      <c r="N71" s="33">
        <f t="shared" si="83"/>
        <v>0</v>
      </c>
      <c r="O71" s="34">
        <f t="shared" si="22"/>
        <v>0</v>
      </c>
      <c r="P71" s="56">
        <f>'gastos 0001'!P71+'gastos 0099'!P71+'gastos 7201'!P71+'invers 7300'!P71+'gastos 9722'!P71+'gastos 9801'!P71+'gastos 9901'!P71</f>
        <v>0</v>
      </c>
      <c r="Q71" s="56">
        <f>'gastos 0001'!Q71+'gastos 0099'!Q71+'gastos 7201'!Q71+'invers 7300'!Q71+'gastos 9722'!Q71+'gastos 9801'!Q71+'gastos 9901'!Q71</f>
        <v>0</v>
      </c>
      <c r="R71" s="56">
        <f>'gastos 0001'!R71+'gastos 0099'!R71+'gastos 7201'!R71+'invers 7300'!R71+'gastos 9722'!R71+'gastos 9801'!R71+'gastos 9901'!R71</f>
        <v>0</v>
      </c>
      <c r="S71" s="56">
        <f>'gastos 0001'!S71+'gastos 0099'!S71+'gastos 7201'!S71+'invers 7300'!S71+'gastos 9722'!S71+'gastos 9801'!S71+'gastos 9901'!S71</f>
        <v>0</v>
      </c>
      <c r="T71" s="56">
        <f>'gastos 0001'!T71+'gastos 0099'!T71+'gastos 7201'!T71+'invers 7300'!T71+'gastos 9722'!T71+'gastos 9801'!T71+'gastos 9901'!T71</f>
        <v>0</v>
      </c>
      <c r="U71" s="56">
        <f>'gastos 0001'!U71+'gastos 0099'!U71+'gastos 7201'!U71+'invers 7300'!U71+'gastos 9722'!U71+'gastos 9801'!U71+'gastos 9901'!U71</f>
        <v>0</v>
      </c>
      <c r="V71" s="33">
        <f t="shared" si="84"/>
        <v>0</v>
      </c>
      <c r="W71" s="34">
        <f t="shared" si="23"/>
        <v>0</v>
      </c>
      <c r="X71" s="33">
        <f t="shared" si="85"/>
        <v>0</v>
      </c>
      <c r="Y71" s="34">
        <f t="shared" si="25"/>
        <v>0</v>
      </c>
      <c r="Z71" s="56">
        <f>'gastos 0001'!Z71+'gastos 0099'!Z71+'gastos 7201'!Z71+'invers 7300'!Z71+'gastos 9722'!Z71+'gastos 9801'!Z71+'gastos 9901'!Z71</f>
        <v>0</v>
      </c>
      <c r="AA71" s="56">
        <f>'gastos 0001'!AA71+'gastos 0099'!AA71+'gastos 7201'!AA71+'invers 7300'!AA71+'gastos 9722'!AA71+'gastos 9801'!AA71+'gastos 9901'!AA71</f>
        <v>0</v>
      </c>
      <c r="AB71" s="56">
        <f>'gastos 0001'!AB71+'gastos 0099'!AB71+'gastos 7201'!AB71+'invers 7300'!AB71+'gastos 9722'!AB71+'gastos 9801'!AB71+'gastos 9901'!AB71</f>
        <v>0</v>
      </c>
      <c r="AC71" s="56">
        <f>'gastos 0001'!AC71+'gastos 0099'!AC71+'gastos 7201'!AC71+'invers 7300'!AC71+'gastos 9722'!AC71+'gastos 9801'!AC71+'gastos 9901'!AC71</f>
        <v>0</v>
      </c>
      <c r="AD71" s="56">
        <f>'gastos 0001'!AD71+'gastos 0099'!AD71+'gastos 7201'!AD71+'invers 7300'!AD71+'gastos 9722'!AD71+'gastos 9801'!AD71+'gastos 9901'!AD71</f>
        <v>0</v>
      </c>
      <c r="AE71" s="56">
        <f>'gastos 0001'!AE71+'gastos 0099'!AE71+'gastos 7201'!AE71+'invers 7300'!AE71+'gastos 9722'!AE71+'gastos 9801'!AE71+'gastos 9901'!AE71</f>
        <v>0</v>
      </c>
      <c r="AF71" s="33">
        <f t="shared" si="86"/>
        <v>0</v>
      </c>
      <c r="AG71" s="34">
        <f t="shared" si="26"/>
        <v>0</v>
      </c>
      <c r="AH71" s="33">
        <f t="shared" si="87"/>
        <v>0</v>
      </c>
      <c r="AI71" s="34">
        <f t="shared" si="28"/>
        <v>0</v>
      </c>
      <c r="AJ71" s="56">
        <f>'gastos 0001'!AJ71+'gastos 0099'!AJ71+'gastos 7201'!AJ71+'invers 7300'!AJ71+'gastos 9722'!AJ71+'gastos 9801'!AJ71+'gastos 9901'!AJ71</f>
        <v>0</v>
      </c>
      <c r="AK71" s="56">
        <f>'gastos 0001'!AK71+'gastos 0099'!AK71+'gastos 7201'!AK71+'invers 7300'!AK71+'gastos 9722'!AK71+'gastos 9801'!AK71+'gastos 9901'!AK71</f>
        <v>0</v>
      </c>
      <c r="AL71" s="56">
        <f>'gastos 0001'!AL71+'gastos 0099'!AL71+'gastos 7201'!AL71+'invers 7300'!AL71+'gastos 9722'!AL71+'gastos 9801'!AL71+'gastos 9901'!AL71</f>
        <v>0</v>
      </c>
      <c r="AM71" s="56">
        <f>'gastos 0001'!AM71+'gastos 0099'!AM71+'gastos 7201'!AM71+'invers 7300'!AM71+'gastos 9722'!AM71+'gastos 9801'!AM71+'gastos 9901'!AM71</f>
        <v>0</v>
      </c>
      <c r="AN71" s="56">
        <f>'gastos 0001'!AN71+'gastos 0099'!AN71+'gastos 7201'!AN71+'invers 7300'!AN71+'gastos 9722'!AN71+'gastos 9801'!AN71+'gastos 9901'!AN71</f>
        <v>0</v>
      </c>
      <c r="AO71" s="56">
        <f>'gastos 0001'!AO71+'gastos 0099'!AO71+'gastos 7201'!AO71+'invers 7300'!AO71+'gastos 9722'!AO71+'gastos 9801'!AO71+'gastos 9901'!AO71</f>
        <v>0</v>
      </c>
      <c r="AP71" s="33">
        <f t="shared" si="88"/>
        <v>0</v>
      </c>
      <c r="AQ71" s="34">
        <f t="shared" si="29"/>
        <v>0</v>
      </c>
      <c r="AR71" s="33">
        <f t="shared" si="89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11"/>
        <v>0</v>
      </c>
      <c r="AX71" s="57">
        <f t="shared" si="19"/>
        <v>0</v>
      </c>
    </row>
    <row r="72" spans="1:50" s="11" customFormat="1" ht="15" x14ac:dyDescent="0.25">
      <c r="A72" s="94">
        <v>25300</v>
      </c>
      <c r="B72" s="101" t="s">
        <v>69</v>
      </c>
      <c r="C72" s="96">
        <f>'gastos 0001'!C72+'gastos 0099'!C72+'gastos 7201'!C72+'invers 7300'!C72+'gastos 9722'!C72+'gastos 9801'!C72+'gastos 9901'!C72</f>
        <v>0</v>
      </c>
      <c r="D72" s="96">
        <f>'gastos 0001'!D72+'gastos 0099'!D72+'gastos 7201'!D72+'invers 7300'!D72+'gastos 9722'!D72+'gastos 9801'!D72+'gastos 9901'!D72</f>
        <v>0</v>
      </c>
      <c r="E72" s="96">
        <f t="shared" si="81"/>
        <v>0</v>
      </c>
      <c r="F72" s="107">
        <f>'gastos 0001'!F72+'gastos 0099'!F72+'gastos 7201'!F72+'invers 7300'!F72+'gastos 9722'!F72+'gastos 9801'!F72+'gastos 9901'!F72</f>
        <v>0</v>
      </c>
      <c r="G72" s="56">
        <f>'gastos 0001'!G72+'gastos 0099'!G72+'gastos 7201'!G72+'invers 7300'!G72+'gastos 9722'!G72+'gastos 9801'!G72+'gastos 9901'!G72</f>
        <v>0</v>
      </c>
      <c r="H72" s="36">
        <f>'gastos 0001'!H72+'gastos 0099'!H72+'gastos 7201'!H72+'invers 7300'!H72+'gastos 9722'!H72+'gastos 9801'!H72+'gastos 9901'!H72</f>
        <v>0</v>
      </c>
      <c r="I72" s="36">
        <f>'gastos 0001'!I72+'gastos 0099'!I72+'gastos 7201'!I72+'invers 7300'!I72+'gastos 9722'!I72+'gastos 9801'!I72+'gastos 9901'!I72</f>
        <v>0</v>
      </c>
      <c r="J72" s="36">
        <f>'gastos 0001'!J72+'gastos 0099'!J72+'gastos 7201'!J72+'invers 7300'!J72+'gastos 9722'!J72+'gastos 9801'!J72+'gastos 9901'!J72</f>
        <v>0</v>
      </c>
      <c r="K72" s="36">
        <f>'gastos 0001'!K72+'gastos 0099'!K72+'gastos 7201'!K72+'invers 7300'!K72+'gastos 9722'!K72+'gastos 9801'!K72+'gastos 9901'!K72</f>
        <v>0</v>
      </c>
      <c r="L72" s="33">
        <f t="shared" si="82"/>
        <v>0</v>
      </c>
      <c r="M72" s="34">
        <f t="shared" si="20"/>
        <v>0</v>
      </c>
      <c r="N72" s="33">
        <f t="shared" si="83"/>
        <v>0</v>
      </c>
      <c r="O72" s="34">
        <f t="shared" si="22"/>
        <v>0</v>
      </c>
      <c r="P72" s="56">
        <f>'gastos 0001'!P72+'gastos 0099'!P72+'gastos 7201'!P72+'invers 7300'!P72+'gastos 9722'!P72+'gastos 9801'!P72+'gastos 9901'!P72</f>
        <v>0</v>
      </c>
      <c r="Q72" s="56">
        <f>'gastos 0001'!Q72+'gastos 0099'!Q72+'gastos 7201'!Q72+'invers 7300'!Q72+'gastos 9722'!Q72+'gastos 9801'!Q72+'gastos 9901'!Q72</f>
        <v>0</v>
      </c>
      <c r="R72" s="56">
        <f>'gastos 0001'!R72+'gastos 0099'!R72+'gastos 7201'!R72+'invers 7300'!R72+'gastos 9722'!R72+'gastos 9801'!R72+'gastos 9901'!R72</f>
        <v>0</v>
      </c>
      <c r="S72" s="56">
        <f>'gastos 0001'!S72+'gastos 0099'!S72+'gastos 7201'!S72+'invers 7300'!S72+'gastos 9722'!S72+'gastos 9801'!S72+'gastos 9901'!S72</f>
        <v>0</v>
      </c>
      <c r="T72" s="56">
        <f>'gastos 0001'!T72+'gastos 0099'!T72+'gastos 7201'!T72+'invers 7300'!T72+'gastos 9722'!T72+'gastos 9801'!T72+'gastos 9901'!T72</f>
        <v>0</v>
      </c>
      <c r="U72" s="56">
        <f>'gastos 0001'!U72+'gastos 0099'!U72+'gastos 7201'!U72+'invers 7300'!U72+'gastos 9722'!U72+'gastos 9801'!U72+'gastos 9901'!U72</f>
        <v>0</v>
      </c>
      <c r="V72" s="33">
        <f t="shared" si="84"/>
        <v>0</v>
      </c>
      <c r="W72" s="34">
        <f t="shared" si="23"/>
        <v>0</v>
      </c>
      <c r="X72" s="33">
        <f t="shared" si="85"/>
        <v>0</v>
      </c>
      <c r="Y72" s="34">
        <f t="shared" si="25"/>
        <v>0</v>
      </c>
      <c r="Z72" s="56">
        <f>'gastos 0001'!Z72+'gastos 0099'!Z72+'gastos 7201'!Z72+'invers 7300'!Z72+'gastos 9722'!Z72+'gastos 9801'!Z72+'gastos 9901'!Z72</f>
        <v>0</v>
      </c>
      <c r="AA72" s="56">
        <f>'gastos 0001'!AA72+'gastos 0099'!AA72+'gastos 7201'!AA72+'invers 7300'!AA72+'gastos 9722'!AA72+'gastos 9801'!AA72+'gastos 9901'!AA72</f>
        <v>0</v>
      </c>
      <c r="AB72" s="56">
        <f>'gastos 0001'!AB72+'gastos 0099'!AB72+'gastos 7201'!AB72+'invers 7300'!AB72+'gastos 9722'!AB72+'gastos 9801'!AB72+'gastos 9901'!AB72</f>
        <v>0</v>
      </c>
      <c r="AC72" s="56">
        <f>'gastos 0001'!AC72+'gastos 0099'!AC72+'gastos 7201'!AC72+'invers 7300'!AC72+'gastos 9722'!AC72+'gastos 9801'!AC72+'gastos 9901'!AC72</f>
        <v>0</v>
      </c>
      <c r="AD72" s="56">
        <f>'gastos 0001'!AD72+'gastos 0099'!AD72+'gastos 7201'!AD72+'invers 7300'!AD72+'gastos 9722'!AD72+'gastos 9801'!AD72+'gastos 9901'!AD72</f>
        <v>0</v>
      </c>
      <c r="AE72" s="56">
        <f>'gastos 0001'!AE72+'gastos 0099'!AE72+'gastos 7201'!AE72+'invers 7300'!AE72+'gastos 9722'!AE72+'gastos 9801'!AE72+'gastos 9901'!AE72</f>
        <v>0</v>
      </c>
      <c r="AF72" s="33">
        <f t="shared" si="86"/>
        <v>0</v>
      </c>
      <c r="AG72" s="34">
        <f t="shared" si="26"/>
        <v>0</v>
      </c>
      <c r="AH72" s="33">
        <f t="shared" si="87"/>
        <v>0</v>
      </c>
      <c r="AI72" s="34">
        <f t="shared" si="28"/>
        <v>0</v>
      </c>
      <c r="AJ72" s="56">
        <f>'gastos 0001'!AJ72+'gastos 0099'!AJ72+'gastos 7201'!AJ72+'invers 7300'!AJ72+'gastos 9722'!AJ72+'gastos 9801'!AJ72+'gastos 9901'!AJ72</f>
        <v>0</v>
      </c>
      <c r="AK72" s="56">
        <f>'gastos 0001'!AK72+'gastos 0099'!AK72+'gastos 7201'!AK72+'invers 7300'!AK72+'gastos 9722'!AK72+'gastos 9801'!AK72+'gastos 9901'!AK72</f>
        <v>0</v>
      </c>
      <c r="AL72" s="56">
        <f>'gastos 0001'!AL72+'gastos 0099'!AL72+'gastos 7201'!AL72+'invers 7300'!AL72+'gastos 9722'!AL72+'gastos 9801'!AL72+'gastos 9901'!AL72</f>
        <v>0</v>
      </c>
      <c r="AM72" s="56">
        <f>'gastos 0001'!AM72+'gastos 0099'!AM72+'gastos 7201'!AM72+'invers 7300'!AM72+'gastos 9722'!AM72+'gastos 9801'!AM72+'gastos 9901'!AM72</f>
        <v>0</v>
      </c>
      <c r="AN72" s="56">
        <f>'gastos 0001'!AN72+'gastos 0099'!AN72+'gastos 7201'!AN72+'invers 7300'!AN72+'gastos 9722'!AN72+'gastos 9801'!AN72+'gastos 9901'!AN72</f>
        <v>0</v>
      </c>
      <c r="AO72" s="56">
        <f>'gastos 0001'!AO72+'gastos 0099'!AO72+'gastos 7201'!AO72+'invers 7300'!AO72+'gastos 9722'!AO72+'gastos 9801'!AO72+'gastos 9901'!AO72</f>
        <v>0</v>
      </c>
      <c r="AP72" s="33">
        <f t="shared" si="88"/>
        <v>0</v>
      </c>
      <c r="AQ72" s="34">
        <f t="shared" si="29"/>
        <v>0</v>
      </c>
      <c r="AR72" s="33">
        <f t="shared" si="89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11"/>
        <v>0</v>
      </c>
      <c r="AX72" s="57">
        <f t="shared" si="19"/>
        <v>0</v>
      </c>
    </row>
    <row r="73" spans="1:50" s="11" customFormat="1" ht="15" x14ac:dyDescent="0.25">
      <c r="A73" s="94">
        <v>25400</v>
      </c>
      <c r="B73" s="101" t="s">
        <v>70</v>
      </c>
      <c r="C73" s="96">
        <f>'gastos 0001'!C73+'gastos 0099'!C73+'gastos 7201'!C73+'invers 7300'!C73+'gastos 9722'!C73+'gastos 9801'!C73+'gastos 9901'!C73</f>
        <v>0</v>
      </c>
      <c r="D73" s="96">
        <f>'gastos 0001'!D73+'gastos 0099'!D73+'gastos 7201'!D73+'invers 7300'!D73+'gastos 9722'!D73+'gastos 9801'!D73+'gastos 9901'!D73</f>
        <v>0</v>
      </c>
      <c r="E73" s="96">
        <f t="shared" si="81"/>
        <v>0</v>
      </c>
      <c r="F73" s="107">
        <f>'gastos 0001'!F73+'gastos 0099'!F73+'gastos 7201'!F73+'invers 7300'!F73+'gastos 9722'!F73+'gastos 9801'!F73+'gastos 9901'!F73</f>
        <v>0</v>
      </c>
      <c r="G73" s="56">
        <f>'gastos 0001'!G73+'gastos 0099'!G73+'gastos 7201'!G73+'invers 7300'!G73+'gastos 9722'!G73+'gastos 9801'!G73+'gastos 9901'!G73</f>
        <v>0</v>
      </c>
      <c r="H73" s="36">
        <f>'gastos 0001'!H73+'gastos 0099'!H73+'gastos 7201'!H73+'invers 7300'!H73+'gastos 9722'!H73+'gastos 9801'!H73+'gastos 9901'!H73</f>
        <v>0</v>
      </c>
      <c r="I73" s="36">
        <f>'gastos 0001'!I73+'gastos 0099'!I73+'gastos 7201'!I73+'invers 7300'!I73+'gastos 9722'!I73+'gastos 9801'!I73+'gastos 9901'!I73</f>
        <v>0</v>
      </c>
      <c r="J73" s="36">
        <f>'gastos 0001'!J73+'gastos 0099'!J73+'gastos 7201'!J73+'invers 7300'!J73+'gastos 9722'!J73+'gastos 9801'!J73+'gastos 9901'!J73</f>
        <v>0</v>
      </c>
      <c r="K73" s="36">
        <f>'gastos 0001'!K73+'gastos 0099'!K73+'gastos 7201'!K73+'invers 7300'!K73+'gastos 9722'!K73+'gastos 9801'!K73+'gastos 9901'!K73</f>
        <v>0</v>
      </c>
      <c r="L73" s="33">
        <f t="shared" si="82"/>
        <v>0</v>
      </c>
      <c r="M73" s="34">
        <f t="shared" si="20"/>
        <v>0</v>
      </c>
      <c r="N73" s="33">
        <f t="shared" si="83"/>
        <v>0</v>
      </c>
      <c r="O73" s="34">
        <f t="shared" si="22"/>
        <v>0</v>
      </c>
      <c r="P73" s="56">
        <f>'gastos 0001'!P73+'gastos 0099'!P73+'gastos 7201'!P73+'invers 7300'!P73+'gastos 9722'!P73+'gastos 9801'!P73+'gastos 9901'!P73</f>
        <v>0</v>
      </c>
      <c r="Q73" s="56">
        <f>'gastos 0001'!Q73+'gastos 0099'!Q73+'gastos 7201'!Q73+'invers 7300'!Q73+'gastos 9722'!Q73+'gastos 9801'!Q73+'gastos 9901'!Q73</f>
        <v>0</v>
      </c>
      <c r="R73" s="56">
        <f>'gastos 0001'!R73+'gastos 0099'!R73+'gastos 7201'!R73+'invers 7300'!R73+'gastos 9722'!R73+'gastos 9801'!R73+'gastos 9901'!R73</f>
        <v>0</v>
      </c>
      <c r="S73" s="56">
        <f>'gastos 0001'!S73+'gastos 0099'!S73+'gastos 7201'!S73+'invers 7300'!S73+'gastos 9722'!S73+'gastos 9801'!S73+'gastos 9901'!S73</f>
        <v>0</v>
      </c>
      <c r="T73" s="56">
        <f>'gastos 0001'!T73+'gastos 0099'!T73+'gastos 7201'!T73+'invers 7300'!T73+'gastos 9722'!T73+'gastos 9801'!T73+'gastos 9901'!T73</f>
        <v>0</v>
      </c>
      <c r="U73" s="56">
        <f>'gastos 0001'!U73+'gastos 0099'!U73+'gastos 7201'!U73+'invers 7300'!U73+'gastos 9722'!U73+'gastos 9801'!U73+'gastos 9901'!U73</f>
        <v>0</v>
      </c>
      <c r="V73" s="33">
        <f t="shared" si="84"/>
        <v>0</v>
      </c>
      <c r="W73" s="34">
        <f t="shared" si="23"/>
        <v>0</v>
      </c>
      <c r="X73" s="33">
        <f t="shared" si="85"/>
        <v>0</v>
      </c>
      <c r="Y73" s="34">
        <f t="shared" si="25"/>
        <v>0</v>
      </c>
      <c r="Z73" s="56">
        <f>'gastos 0001'!Z73+'gastos 0099'!Z73+'gastos 7201'!Z73+'invers 7300'!Z73+'gastos 9722'!Z73+'gastos 9801'!Z73+'gastos 9901'!Z73</f>
        <v>0</v>
      </c>
      <c r="AA73" s="56">
        <f>'gastos 0001'!AA73+'gastos 0099'!AA73+'gastos 7201'!AA73+'invers 7300'!AA73+'gastos 9722'!AA73+'gastos 9801'!AA73+'gastos 9901'!AA73</f>
        <v>0</v>
      </c>
      <c r="AB73" s="56">
        <f>'gastos 0001'!AB73+'gastos 0099'!AB73+'gastos 7201'!AB73+'invers 7300'!AB73+'gastos 9722'!AB73+'gastos 9801'!AB73+'gastos 9901'!AB73</f>
        <v>0</v>
      </c>
      <c r="AC73" s="56">
        <f>'gastos 0001'!AC73+'gastos 0099'!AC73+'gastos 7201'!AC73+'invers 7300'!AC73+'gastos 9722'!AC73+'gastos 9801'!AC73+'gastos 9901'!AC73</f>
        <v>0</v>
      </c>
      <c r="AD73" s="56">
        <f>'gastos 0001'!AD73+'gastos 0099'!AD73+'gastos 7201'!AD73+'invers 7300'!AD73+'gastos 9722'!AD73+'gastos 9801'!AD73+'gastos 9901'!AD73</f>
        <v>0</v>
      </c>
      <c r="AE73" s="56">
        <f>'gastos 0001'!AE73+'gastos 0099'!AE73+'gastos 7201'!AE73+'invers 7300'!AE73+'gastos 9722'!AE73+'gastos 9801'!AE73+'gastos 9901'!AE73</f>
        <v>0</v>
      </c>
      <c r="AF73" s="33">
        <f t="shared" si="86"/>
        <v>0</v>
      </c>
      <c r="AG73" s="34">
        <f t="shared" si="26"/>
        <v>0</v>
      </c>
      <c r="AH73" s="33">
        <f t="shared" si="87"/>
        <v>0</v>
      </c>
      <c r="AI73" s="34">
        <f t="shared" si="28"/>
        <v>0</v>
      </c>
      <c r="AJ73" s="56">
        <f>'gastos 0001'!AJ73+'gastos 0099'!AJ73+'gastos 7201'!AJ73+'invers 7300'!AJ73+'gastos 9722'!AJ73+'gastos 9801'!AJ73+'gastos 9901'!AJ73</f>
        <v>0</v>
      </c>
      <c r="AK73" s="56">
        <f>'gastos 0001'!AK73+'gastos 0099'!AK73+'gastos 7201'!AK73+'invers 7300'!AK73+'gastos 9722'!AK73+'gastos 9801'!AK73+'gastos 9901'!AK73</f>
        <v>0</v>
      </c>
      <c r="AL73" s="56">
        <f>'gastos 0001'!AL73+'gastos 0099'!AL73+'gastos 7201'!AL73+'invers 7300'!AL73+'gastos 9722'!AL73+'gastos 9801'!AL73+'gastos 9901'!AL73</f>
        <v>0</v>
      </c>
      <c r="AM73" s="56">
        <f>'gastos 0001'!AM73+'gastos 0099'!AM73+'gastos 7201'!AM73+'invers 7300'!AM73+'gastos 9722'!AM73+'gastos 9801'!AM73+'gastos 9901'!AM73</f>
        <v>0</v>
      </c>
      <c r="AN73" s="56">
        <f>'gastos 0001'!AN73+'gastos 0099'!AN73+'gastos 7201'!AN73+'invers 7300'!AN73+'gastos 9722'!AN73+'gastos 9801'!AN73+'gastos 9901'!AN73</f>
        <v>0</v>
      </c>
      <c r="AO73" s="56">
        <f>'gastos 0001'!AO73+'gastos 0099'!AO73+'gastos 7201'!AO73+'invers 7300'!AO73+'gastos 9722'!AO73+'gastos 9801'!AO73+'gastos 9901'!AO73</f>
        <v>0</v>
      </c>
      <c r="AP73" s="33">
        <f t="shared" si="88"/>
        <v>0</v>
      </c>
      <c r="AQ73" s="34">
        <f t="shared" si="29"/>
        <v>0</v>
      </c>
      <c r="AR73" s="33">
        <f t="shared" si="89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11"/>
        <v>0</v>
      </c>
      <c r="AX73" s="57">
        <f t="shared" si="19"/>
        <v>0</v>
      </c>
    </row>
    <row r="74" spans="1:50" s="11" customFormat="1" ht="15" x14ac:dyDescent="0.25">
      <c r="A74" s="100">
        <v>25500</v>
      </c>
      <c r="B74" s="101" t="s">
        <v>71</v>
      </c>
      <c r="C74" s="96">
        <f>'gastos 0001'!C74+'gastos 0099'!C74+'gastos 7201'!C74+'invers 7300'!C74+'gastos 9722'!C74+'gastos 9801'!C74+'gastos 9901'!C74</f>
        <v>0</v>
      </c>
      <c r="D74" s="96">
        <f>'gastos 0001'!D74+'gastos 0099'!D74+'gastos 7201'!D74+'invers 7300'!D74+'gastos 9722'!D74+'gastos 9801'!D74+'gastos 9901'!D74</f>
        <v>0</v>
      </c>
      <c r="E74" s="96">
        <f t="shared" si="81"/>
        <v>0</v>
      </c>
      <c r="F74" s="107">
        <f>'gastos 0001'!F74+'gastos 0099'!F74+'gastos 7201'!F74+'invers 7300'!F74+'gastos 9722'!F74+'gastos 9801'!F74+'gastos 9901'!F74</f>
        <v>0</v>
      </c>
      <c r="G74" s="56">
        <f>'gastos 0001'!G74+'gastos 0099'!G74+'gastos 7201'!G74+'invers 7300'!G74+'gastos 9722'!G74+'gastos 9801'!G74+'gastos 9901'!G74</f>
        <v>0</v>
      </c>
      <c r="H74" s="36">
        <f>'gastos 0001'!H74+'gastos 0099'!H74+'gastos 7201'!H74+'invers 7300'!H74+'gastos 9722'!H74+'gastos 9801'!H74+'gastos 9901'!H74</f>
        <v>0</v>
      </c>
      <c r="I74" s="36">
        <f>'gastos 0001'!I74+'gastos 0099'!I74+'gastos 7201'!I74+'invers 7300'!I74+'gastos 9722'!I74+'gastos 9801'!I74+'gastos 9901'!I74</f>
        <v>0</v>
      </c>
      <c r="J74" s="36">
        <f>'gastos 0001'!J74+'gastos 0099'!J74+'gastos 7201'!J74+'invers 7300'!J74+'gastos 9722'!J74+'gastos 9801'!J74+'gastos 9901'!J74</f>
        <v>0</v>
      </c>
      <c r="K74" s="36">
        <f>'gastos 0001'!K74+'gastos 0099'!K74+'gastos 7201'!K74+'invers 7300'!K74+'gastos 9722'!K74+'gastos 9801'!K74+'gastos 9901'!K74</f>
        <v>0</v>
      </c>
      <c r="L74" s="33">
        <f t="shared" si="82"/>
        <v>0</v>
      </c>
      <c r="M74" s="34">
        <f t="shared" si="20"/>
        <v>0</v>
      </c>
      <c r="N74" s="33">
        <f t="shared" si="83"/>
        <v>0</v>
      </c>
      <c r="O74" s="34">
        <f t="shared" si="22"/>
        <v>0</v>
      </c>
      <c r="P74" s="56">
        <f>'gastos 0001'!P74+'gastos 0099'!P74+'gastos 7201'!P74+'invers 7300'!P74+'gastos 9722'!P74+'gastos 9801'!P74+'gastos 9901'!P74</f>
        <v>0</v>
      </c>
      <c r="Q74" s="56">
        <f>'gastos 0001'!Q74+'gastos 0099'!Q74+'gastos 7201'!Q74+'invers 7300'!Q74+'gastos 9722'!Q74+'gastos 9801'!Q74+'gastos 9901'!Q74</f>
        <v>0</v>
      </c>
      <c r="R74" s="56">
        <f>'gastos 0001'!R74+'gastos 0099'!R74+'gastos 7201'!R74+'invers 7300'!R74+'gastos 9722'!R74+'gastos 9801'!R74+'gastos 9901'!R74</f>
        <v>0</v>
      </c>
      <c r="S74" s="56">
        <f>'gastos 0001'!S74+'gastos 0099'!S74+'gastos 7201'!S74+'invers 7300'!S74+'gastos 9722'!S74+'gastos 9801'!S74+'gastos 9901'!S74</f>
        <v>0</v>
      </c>
      <c r="T74" s="56">
        <f>'gastos 0001'!T74+'gastos 0099'!T74+'gastos 7201'!T74+'invers 7300'!T74+'gastos 9722'!T74+'gastos 9801'!T74+'gastos 9901'!T74</f>
        <v>0</v>
      </c>
      <c r="U74" s="56">
        <f>'gastos 0001'!U74+'gastos 0099'!U74+'gastos 7201'!U74+'invers 7300'!U74+'gastos 9722'!U74+'gastos 9801'!U74+'gastos 9901'!U74</f>
        <v>0</v>
      </c>
      <c r="V74" s="33">
        <f t="shared" si="84"/>
        <v>0</v>
      </c>
      <c r="W74" s="34">
        <f t="shared" si="23"/>
        <v>0</v>
      </c>
      <c r="X74" s="33">
        <f t="shared" si="85"/>
        <v>0</v>
      </c>
      <c r="Y74" s="34">
        <f t="shared" si="25"/>
        <v>0</v>
      </c>
      <c r="Z74" s="56">
        <f>'gastos 0001'!Z74+'gastos 0099'!Z74+'gastos 7201'!Z74+'invers 7300'!Z74+'gastos 9722'!Z74+'gastos 9801'!Z74+'gastos 9901'!Z74</f>
        <v>0</v>
      </c>
      <c r="AA74" s="56">
        <f>'gastos 0001'!AA74+'gastos 0099'!AA74+'gastos 7201'!AA74+'invers 7300'!AA74+'gastos 9722'!AA74+'gastos 9801'!AA74+'gastos 9901'!AA74</f>
        <v>0</v>
      </c>
      <c r="AB74" s="56">
        <f>'gastos 0001'!AB74+'gastos 0099'!AB74+'gastos 7201'!AB74+'invers 7300'!AB74+'gastos 9722'!AB74+'gastos 9801'!AB74+'gastos 9901'!AB74</f>
        <v>0</v>
      </c>
      <c r="AC74" s="56">
        <f>'gastos 0001'!AC74+'gastos 0099'!AC74+'gastos 7201'!AC74+'invers 7300'!AC74+'gastos 9722'!AC74+'gastos 9801'!AC74+'gastos 9901'!AC74</f>
        <v>0</v>
      </c>
      <c r="AD74" s="56">
        <f>'gastos 0001'!AD74+'gastos 0099'!AD74+'gastos 7201'!AD74+'invers 7300'!AD74+'gastos 9722'!AD74+'gastos 9801'!AD74+'gastos 9901'!AD74</f>
        <v>0</v>
      </c>
      <c r="AE74" s="56">
        <f>'gastos 0001'!AE74+'gastos 0099'!AE74+'gastos 7201'!AE74+'invers 7300'!AE74+'gastos 9722'!AE74+'gastos 9801'!AE74+'gastos 9901'!AE74</f>
        <v>0</v>
      </c>
      <c r="AF74" s="33">
        <f t="shared" si="86"/>
        <v>0</v>
      </c>
      <c r="AG74" s="34">
        <f t="shared" si="26"/>
        <v>0</v>
      </c>
      <c r="AH74" s="33">
        <f t="shared" si="87"/>
        <v>0</v>
      </c>
      <c r="AI74" s="34">
        <f t="shared" si="28"/>
        <v>0</v>
      </c>
      <c r="AJ74" s="56">
        <f>'gastos 0001'!AJ74+'gastos 0099'!AJ74+'gastos 7201'!AJ74+'invers 7300'!AJ74+'gastos 9722'!AJ74+'gastos 9801'!AJ74+'gastos 9901'!AJ74</f>
        <v>0</v>
      </c>
      <c r="AK74" s="56">
        <f>'gastos 0001'!AK74+'gastos 0099'!AK74+'gastos 7201'!AK74+'invers 7300'!AK74+'gastos 9722'!AK74+'gastos 9801'!AK74+'gastos 9901'!AK74</f>
        <v>0</v>
      </c>
      <c r="AL74" s="56">
        <f>'gastos 0001'!AL74+'gastos 0099'!AL74+'gastos 7201'!AL74+'invers 7300'!AL74+'gastos 9722'!AL74+'gastos 9801'!AL74+'gastos 9901'!AL74</f>
        <v>0</v>
      </c>
      <c r="AM74" s="56">
        <f>'gastos 0001'!AM74+'gastos 0099'!AM74+'gastos 7201'!AM74+'invers 7300'!AM74+'gastos 9722'!AM74+'gastos 9801'!AM74+'gastos 9901'!AM74</f>
        <v>0</v>
      </c>
      <c r="AN74" s="56">
        <f>'gastos 0001'!AN74+'gastos 0099'!AN74+'gastos 7201'!AN74+'invers 7300'!AN74+'gastos 9722'!AN74+'gastos 9801'!AN74+'gastos 9901'!AN74</f>
        <v>0</v>
      </c>
      <c r="AO74" s="56">
        <f>'gastos 0001'!AO74+'gastos 0099'!AO74+'gastos 7201'!AO74+'invers 7300'!AO74+'gastos 9722'!AO74+'gastos 9801'!AO74+'gastos 9901'!AO74</f>
        <v>0</v>
      </c>
      <c r="AP74" s="33">
        <f t="shared" si="88"/>
        <v>0</v>
      </c>
      <c r="AQ74" s="34">
        <f t="shared" si="29"/>
        <v>0</v>
      </c>
      <c r="AR74" s="33">
        <f t="shared" si="89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11"/>
        <v>0</v>
      </c>
      <c r="AX74" s="57">
        <f t="shared" si="19"/>
        <v>0</v>
      </c>
    </row>
    <row r="75" spans="1:50" s="11" customFormat="1" ht="15" x14ac:dyDescent="0.25">
      <c r="A75" s="94">
        <v>25600</v>
      </c>
      <c r="B75" s="101" t="s">
        <v>72</v>
      </c>
      <c r="C75" s="96">
        <f>'gastos 0001'!C75+'gastos 0099'!C75+'gastos 7201'!C75+'invers 7300'!C75+'gastos 9722'!C75+'gastos 9801'!C75+'gastos 9901'!C75</f>
        <v>0</v>
      </c>
      <c r="D75" s="96">
        <f>'gastos 0001'!D75+'gastos 0099'!D75+'gastos 7201'!D75+'invers 7300'!D75+'gastos 9722'!D75+'gastos 9801'!D75+'gastos 9901'!D75</f>
        <v>0</v>
      </c>
      <c r="E75" s="96">
        <f t="shared" si="81"/>
        <v>0</v>
      </c>
      <c r="F75" s="107">
        <f>'gastos 0001'!F75+'gastos 0099'!F75+'gastos 7201'!F75+'invers 7300'!F75+'gastos 9722'!F75+'gastos 9801'!F75+'gastos 9901'!F75</f>
        <v>0</v>
      </c>
      <c r="G75" s="56">
        <f>'gastos 0001'!G75+'gastos 0099'!G75+'gastos 7201'!G75+'invers 7300'!G75+'gastos 9722'!G75+'gastos 9801'!G75+'gastos 9901'!G75</f>
        <v>0</v>
      </c>
      <c r="H75" s="36">
        <f>'gastos 0001'!H75+'gastos 0099'!H75+'gastos 7201'!H75+'invers 7300'!H75+'gastos 9722'!H75+'gastos 9801'!H75+'gastos 9901'!H75</f>
        <v>0</v>
      </c>
      <c r="I75" s="36">
        <f>'gastos 0001'!I75+'gastos 0099'!I75+'gastos 7201'!I75+'invers 7300'!I75+'gastos 9722'!I75+'gastos 9801'!I75+'gastos 9901'!I75</f>
        <v>0</v>
      </c>
      <c r="J75" s="36">
        <f>'gastos 0001'!J75+'gastos 0099'!J75+'gastos 7201'!J75+'invers 7300'!J75+'gastos 9722'!J75+'gastos 9801'!J75+'gastos 9901'!J75</f>
        <v>0</v>
      </c>
      <c r="K75" s="36">
        <f>'gastos 0001'!K75+'gastos 0099'!K75+'gastos 7201'!K75+'invers 7300'!K75+'gastos 9722'!K75+'gastos 9801'!K75+'gastos 9901'!K75</f>
        <v>0</v>
      </c>
      <c r="L75" s="33">
        <f t="shared" si="82"/>
        <v>0</v>
      </c>
      <c r="M75" s="34">
        <f t="shared" si="20"/>
        <v>0</v>
      </c>
      <c r="N75" s="33">
        <f t="shared" si="83"/>
        <v>0</v>
      </c>
      <c r="O75" s="34">
        <f t="shared" si="22"/>
        <v>0</v>
      </c>
      <c r="P75" s="56">
        <f>'gastos 0001'!P75+'gastos 0099'!P75+'gastos 7201'!P75+'invers 7300'!P75+'gastos 9722'!P75+'gastos 9801'!P75+'gastos 9901'!P75</f>
        <v>0</v>
      </c>
      <c r="Q75" s="56">
        <f>'gastos 0001'!Q75+'gastos 0099'!Q75+'gastos 7201'!Q75+'invers 7300'!Q75+'gastos 9722'!Q75+'gastos 9801'!Q75+'gastos 9901'!Q75</f>
        <v>0</v>
      </c>
      <c r="R75" s="56">
        <f>'gastos 0001'!R75+'gastos 0099'!R75+'gastos 7201'!R75+'invers 7300'!R75+'gastos 9722'!R75+'gastos 9801'!R75+'gastos 9901'!R75</f>
        <v>0</v>
      </c>
      <c r="S75" s="56">
        <f>'gastos 0001'!S75+'gastos 0099'!S75+'gastos 7201'!S75+'invers 7300'!S75+'gastos 9722'!S75+'gastos 9801'!S75+'gastos 9901'!S75</f>
        <v>0</v>
      </c>
      <c r="T75" s="56">
        <f>'gastos 0001'!T75+'gastos 0099'!T75+'gastos 7201'!T75+'invers 7300'!T75+'gastos 9722'!T75+'gastos 9801'!T75+'gastos 9901'!T75</f>
        <v>0</v>
      </c>
      <c r="U75" s="56">
        <f>'gastos 0001'!U75+'gastos 0099'!U75+'gastos 7201'!U75+'invers 7300'!U75+'gastos 9722'!U75+'gastos 9801'!U75+'gastos 9901'!U75</f>
        <v>0</v>
      </c>
      <c r="V75" s="33">
        <f t="shared" si="84"/>
        <v>0</v>
      </c>
      <c r="W75" s="34">
        <f t="shared" si="23"/>
        <v>0</v>
      </c>
      <c r="X75" s="33">
        <f t="shared" si="85"/>
        <v>0</v>
      </c>
      <c r="Y75" s="34">
        <f t="shared" si="25"/>
        <v>0</v>
      </c>
      <c r="Z75" s="56">
        <f>'gastos 0001'!Z75+'gastos 0099'!Z75+'gastos 7201'!Z75+'invers 7300'!Z75+'gastos 9722'!Z75+'gastos 9801'!Z75+'gastos 9901'!Z75</f>
        <v>0</v>
      </c>
      <c r="AA75" s="56">
        <f>'gastos 0001'!AA75+'gastos 0099'!AA75+'gastos 7201'!AA75+'invers 7300'!AA75+'gastos 9722'!AA75+'gastos 9801'!AA75+'gastos 9901'!AA75</f>
        <v>0</v>
      </c>
      <c r="AB75" s="56">
        <f>'gastos 0001'!AB75+'gastos 0099'!AB75+'gastos 7201'!AB75+'invers 7300'!AB75+'gastos 9722'!AB75+'gastos 9801'!AB75+'gastos 9901'!AB75</f>
        <v>0</v>
      </c>
      <c r="AC75" s="56">
        <f>'gastos 0001'!AC75+'gastos 0099'!AC75+'gastos 7201'!AC75+'invers 7300'!AC75+'gastos 9722'!AC75+'gastos 9801'!AC75+'gastos 9901'!AC75</f>
        <v>0</v>
      </c>
      <c r="AD75" s="56">
        <f>'gastos 0001'!AD75+'gastos 0099'!AD75+'gastos 7201'!AD75+'invers 7300'!AD75+'gastos 9722'!AD75+'gastos 9801'!AD75+'gastos 9901'!AD75</f>
        <v>0</v>
      </c>
      <c r="AE75" s="56">
        <f>'gastos 0001'!AE75+'gastos 0099'!AE75+'gastos 7201'!AE75+'invers 7300'!AE75+'gastos 9722'!AE75+'gastos 9801'!AE75+'gastos 9901'!AE75</f>
        <v>0</v>
      </c>
      <c r="AF75" s="33">
        <f t="shared" si="86"/>
        <v>0</v>
      </c>
      <c r="AG75" s="34">
        <f t="shared" si="26"/>
        <v>0</v>
      </c>
      <c r="AH75" s="33">
        <f t="shared" si="87"/>
        <v>0</v>
      </c>
      <c r="AI75" s="34">
        <f t="shared" si="28"/>
        <v>0</v>
      </c>
      <c r="AJ75" s="56">
        <f>'gastos 0001'!AJ75+'gastos 0099'!AJ75+'gastos 7201'!AJ75+'invers 7300'!AJ75+'gastos 9722'!AJ75+'gastos 9801'!AJ75+'gastos 9901'!AJ75</f>
        <v>0</v>
      </c>
      <c r="AK75" s="56">
        <f>'gastos 0001'!AK75+'gastos 0099'!AK75+'gastos 7201'!AK75+'invers 7300'!AK75+'gastos 9722'!AK75+'gastos 9801'!AK75+'gastos 9901'!AK75</f>
        <v>0</v>
      </c>
      <c r="AL75" s="56">
        <f>'gastos 0001'!AL75+'gastos 0099'!AL75+'gastos 7201'!AL75+'invers 7300'!AL75+'gastos 9722'!AL75+'gastos 9801'!AL75+'gastos 9901'!AL75</f>
        <v>0</v>
      </c>
      <c r="AM75" s="56">
        <f>'gastos 0001'!AM75+'gastos 0099'!AM75+'gastos 7201'!AM75+'invers 7300'!AM75+'gastos 9722'!AM75+'gastos 9801'!AM75+'gastos 9901'!AM75</f>
        <v>0</v>
      </c>
      <c r="AN75" s="56">
        <f>'gastos 0001'!AN75+'gastos 0099'!AN75+'gastos 7201'!AN75+'invers 7300'!AN75+'gastos 9722'!AN75+'gastos 9801'!AN75+'gastos 9901'!AN75</f>
        <v>0</v>
      </c>
      <c r="AO75" s="56">
        <f>'gastos 0001'!AO75+'gastos 0099'!AO75+'gastos 7201'!AO75+'invers 7300'!AO75+'gastos 9722'!AO75+'gastos 9801'!AO75+'gastos 9901'!AO75</f>
        <v>0</v>
      </c>
      <c r="AP75" s="33">
        <f t="shared" si="88"/>
        <v>0</v>
      </c>
      <c r="AQ75" s="34">
        <f t="shared" si="29"/>
        <v>0</v>
      </c>
      <c r="AR75" s="33">
        <f t="shared" si="89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11"/>
        <v>0</v>
      </c>
      <c r="AX75" s="57">
        <f t="shared" si="19"/>
        <v>0</v>
      </c>
    </row>
    <row r="76" spans="1:50" s="11" customFormat="1" ht="15" x14ac:dyDescent="0.25">
      <c r="A76" s="94">
        <v>25700</v>
      </c>
      <c r="B76" s="101" t="s">
        <v>73</v>
      </c>
      <c r="C76" s="96">
        <f>'gastos 0001'!C76+'gastos 0099'!C76+'gastos 7201'!C76+'invers 7300'!C76+'gastos 9722'!C76+'gastos 9801'!C76+'gastos 9901'!C76</f>
        <v>0</v>
      </c>
      <c r="D76" s="96">
        <f>'gastos 0001'!D76+'gastos 0099'!D76+'gastos 7201'!D76+'invers 7300'!D76+'gastos 9722'!D76+'gastos 9801'!D76+'gastos 9901'!D76</f>
        <v>0</v>
      </c>
      <c r="E76" s="96">
        <f t="shared" si="81"/>
        <v>0</v>
      </c>
      <c r="F76" s="107">
        <f>'gastos 0001'!F76+'gastos 0099'!F76+'gastos 7201'!F76+'invers 7300'!F76+'gastos 9722'!F76+'gastos 9801'!F76+'gastos 9901'!F76</f>
        <v>0</v>
      </c>
      <c r="G76" s="56">
        <f>'gastos 0001'!G76+'gastos 0099'!G76+'gastos 7201'!G76+'invers 7300'!G76+'gastos 9722'!G76+'gastos 9801'!G76+'gastos 9901'!G76</f>
        <v>0</v>
      </c>
      <c r="H76" s="36">
        <f>'gastos 0001'!H76+'gastos 0099'!H76+'gastos 7201'!H76+'invers 7300'!H76+'gastos 9722'!H76+'gastos 9801'!H76+'gastos 9901'!H76</f>
        <v>0</v>
      </c>
      <c r="I76" s="36">
        <f>'gastos 0001'!I76+'gastos 0099'!I76+'gastos 7201'!I76+'invers 7300'!I76+'gastos 9722'!I76+'gastos 9801'!I76+'gastos 9901'!I76</f>
        <v>0</v>
      </c>
      <c r="J76" s="36">
        <f>'gastos 0001'!J76+'gastos 0099'!J76+'gastos 7201'!J76+'invers 7300'!J76+'gastos 9722'!J76+'gastos 9801'!J76+'gastos 9901'!J76</f>
        <v>0</v>
      </c>
      <c r="K76" s="36">
        <f>'gastos 0001'!K76+'gastos 0099'!K76+'gastos 7201'!K76+'invers 7300'!K76+'gastos 9722'!K76+'gastos 9801'!K76+'gastos 9901'!K76</f>
        <v>0</v>
      </c>
      <c r="L76" s="33">
        <f t="shared" si="82"/>
        <v>0</v>
      </c>
      <c r="M76" s="34">
        <f t="shared" si="20"/>
        <v>0</v>
      </c>
      <c r="N76" s="33">
        <f t="shared" si="83"/>
        <v>0</v>
      </c>
      <c r="O76" s="34">
        <f t="shared" si="22"/>
        <v>0</v>
      </c>
      <c r="P76" s="56">
        <f>'gastos 0001'!P76+'gastos 0099'!P76+'gastos 7201'!P76+'invers 7300'!P76+'gastos 9722'!P76+'gastos 9801'!P76+'gastos 9901'!P76</f>
        <v>0</v>
      </c>
      <c r="Q76" s="56">
        <f>'gastos 0001'!Q76+'gastos 0099'!Q76+'gastos 7201'!Q76+'invers 7300'!Q76+'gastos 9722'!Q76+'gastos 9801'!Q76+'gastos 9901'!Q76</f>
        <v>0</v>
      </c>
      <c r="R76" s="56">
        <f>'gastos 0001'!R76+'gastos 0099'!R76+'gastos 7201'!R76+'invers 7300'!R76+'gastos 9722'!R76+'gastos 9801'!R76+'gastos 9901'!R76</f>
        <v>0</v>
      </c>
      <c r="S76" s="56">
        <f>'gastos 0001'!S76+'gastos 0099'!S76+'gastos 7201'!S76+'invers 7300'!S76+'gastos 9722'!S76+'gastos 9801'!S76+'gastos 9901'!S76</f>
        <v>0</v>
      </c>
      <c r="T76" s="56">
        <f>'gastos 0001'!T76+'gastos 0099'!T76+'gastos 7201'!T76+'invers 7300'!T76+'gastos 9722'!T76+'gastos 9801'!T76+'gastos 9901'!T76</f>
        <v>0</v>
      </c>
      <c r="U76" s="56">
        <f>'gastos 0001'!U76+'gastos 0099'!U76+'gastos 7201'!U76+'invers 7300'!U76+'gastos 9722'!U76+'gastos 9801'!U76+'gastos 9901'!U76</f>
        <v>0</v>
      </c>
      <c r="V76" s="33">
        <f t="shared" si="84"/>
        <v>0</v>
      </c>
      <c r="W76" s="34">
        <f t="shared" si="23"/>
        <v>0</v>
      </c>
      <c r="X76" s="33">
        <f t="shared" si="85"/>
        <v>0</v>
      </c>
      <c r="Y76" s="34">
        <f t="shared" si="25"/>
        <v>0</v>
      </c>
      <c r="Z76" s="56">
        <f>'gastos 0001'!Z76+'gastos 0099'!Z76+'gastos 7201'!Z76+'invers 7300'!Z76+'gastos 9722'!Z76+'gastos 9801'!Z76+'gastos 9901'!Z76</f>
        <v>0</v>
      </c>
      <c r="AA76" s="56">
        <f>'gastos 0001'!AA76+'gastos 0099'!AA76+'gastos 7201'!AA76+'invers 7300'!AA76+'gastos 9722'!AA76+'gastos 9801'!AA76+'gastos 9901'!AA76</f>
        <v>0</v>
      </c>
      <c r="AB76" s="56">
        <f>'gastos 0001'!AB76+'gastos 0099'!AB76+'gastos 7201'!AB76+'invers 7300'!AB76+'gastos 9722'!AB76+'gastos 9801'!AB76+'gastos 9901'!AB76</f>
        <v>0</v>
      </c>
      <c r="AC76" s="56">
        <f>'gastos 0001'!AC76+'gastos 0099'!AC76+'gastos 7201'!AC76+'invers 7300'!AC76+'gastos 9722'!AC76+'gastos 9801'!AC76+'gastos 9901'!AC76</f>
        <v>0</v>
      </c>
      <c r="AD76" s="56">
        <f>'gastos 0001'!AD76+'gastos 0099'!AD76+'gastos 7201'!AD76+'invers 7300'!AD76+'gastos 9722'!AD76+'gastos 9801'!AD76+'gastos 9901'!AD76</f>
        <v>0</v>
      </c>
      <c r="AE76" s="56">
        <f>'gastos 0001'!AE76+'gastos 0099'!AE76+'gastos 7201'!AE76+'invers 7300'!AE76+'gastos 9722'!AE76+'gastos 9801'!AE76+'gastos 9901'!AE76</f>
        <v>0</v>
      </c>
      <c r="AF76" s="33">
        <f t="shared" si="86"/>
        <v>0</v>
      </c>
      <c r="AG76" s="34">
        <f t="shared" si="26"/>
        <v>0</v>
      </c>
      <c r="AH76" s="33">
        <f t="shared" si="87"/>
        <v>0</v>
      </c>
      <c r="AI76" s="34">
        <f t="shared" si="28"/>
        <v>0</v>
      </c>
      <c r="AJ76" s="56">
        <f>'gastos 0001'!AJ76+'gastos 0099'!AJ76+'gastos 7201'!AJ76+'invers 7300'!AJ76+'gastos 9722'!AJ76+'gastos 9801'!AJ76+'gastos 9901'!AJ76</f>
        <v>0</v>
      </c>
      <c r="AK76" s="56">
        <f>'gastos 0001'!AK76+'gastos 0099'!AK76+'gastos 7201'!AK76+'invers 7300'!AK76+'gastos 9722'!AK76+'gastos 9801'!AK76+'gastos 9901'!AK76</f>
        <v>0</v>
      </c>
      <c r="AL76" s="56">
        <f>'gastos 0001'!AL76+'gastos 0099'!AL76+'gastos 7201'!AL76+'invers 7300'!AL76+'gastos 9722'!AL76+'gastos 9801'!AL76+'gastos 9901'!AL76</f>
        <v>0</v>
      </c>
      <c r="AM76" s="56">
        <f>'gastos 0001'!AM76+'gastos 0099'!AM76+'gastos 7201'!AM76+'invers 7300'!AM76+'gastos 9722'!AM76+'gastos 9801'!AM76+'gastos 9901'!AM76</f>
        <v>0</v>
      </c>
      <c r="AN76" s="56">
        <f>'gastos 0001'!AN76+'gastos 0099'!AN76+'gastos 7201'!AN76+'invers 7300'!AN76+'gastos 9722'!AN76+'gastos 9801'!AN76+'gastos 9901'!AN76</f>
        <v>0</v>
      </c>
      <c r="AO76" s="56">
        <f>'gastos 0001'!AO76+'gastos 0099'!AO76+'gastos 7201'!AO76+'invers 7300'!AO76+'gastos 9722'!AO76+'gastos 9801'!AO76+'gastos 9901'!AO76</f>
        <v>0</v>
      </c>
      <c r="AP76" s="33">
        <f t="shared" si="88"/>
        <v>0</v>
      </c>
      <c r="AQ76" s="34">
        <f t="shared" si="29"/>
        <v>0</v>
      </c>
      <c r="AR76" s="33">
        <f t="shared" si="89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11"/>
        <v>0</v>
      </c>
      <c r="AX76" s="57">
        <f t="shared" si="19"/>
        <v>0</v>
      </c>
    </row>
    <row r="77" spans="1:50" s="11" customFormat="1" ht="15" x14ac:dyDescent="0.25">
      <c r="A77" s="94">
        <v>25900</v>
      </c>
      <c r="B77" s="101" t="s">
        <v>74</v>
      </c>
      <c r="C77" s="96">
        <f>'gastos 0001'!C77+'gastos 0099'!C77+'gastos 7201'!C77+'invers 7300'!C77+'gastos 9722'!C77+'gastos 9801'!C77+'gastos 9901'!C77</f>
        <v>0</v>
      </c>
      <c r="D77" s="96">
        <f>'gastos 0001'!D77+'gastos 0099'!D77+'gastos 7201'!D77+'invers 7300'!D77+'gastos 9722'!D77+'gastos 9801'!D77+'gastos 9901'!D77</f>
        <v>0</v>
      </c>
      <c r="E77" s="96">
        <f t="shared" si="81"/>
        <v>0</v>
      </c>
      <c r="F77" s="107">
        <f>'gastos 0001'!F77+'gastos 0099'!F77+'gastos 7201'!F77+'invers 7300'!F77+'gastos 9722'!F77+'gastos 9801'!F77+'gastos 9901'!F77</f>
        <v>0</v>
      </c>
      <c r="G77" s="56">
        <f>'gastos 0001'!G77+'gastos 0099'!G77+'gastos 7201'!G77+'invers 7300'!G77+'gastos 9722'!G77+'gastos 9801'!G77+'gastos 9901'!G77</f>
        <v>0</v>
      </c>
      <c r="H77" s="36">
        <f>'gastos 0001'!H77+'gastos 0099'!H77+'gastos 7201'!H77+'invers 7300'!H77+'gastos 9722'!H77+'gastos 9801'!H77+'gastos 9901'!H77</f>
        <v>0</v>
      </c>
      <c r="I77" s="36">
        <f>'gastos 0001'!I77+'gastos 0099'!I77+'gastos 7201'!I77+'invers 7300'!I77+'gastos 9722'!I77+'gastos 9801'!I77+'gastos 9901'!I77</f>
        <v>0</v>
      </c>
      <c r="J77" s="36">
        <f>'gastos 0001'!J77+'gastos 0099'!J77+'gastos 7201'!J77+'invers 7300'!J77+'gastos 9722'!J77+'gastos 9801'!J77+'gastos 9901'!J77</f>
        <v>0</v>
      </c>
      <c r="K77" s="36">
        <f>'gastos 0001'!K77+'gastos 0099'!K77+'gastos 7201'!K77+'invers 7300'!K77+'gastos 9722'!K77+'gastos 9801'!K77+'gastos 9901'!K77</f>
        <v>0</v>
      </c>
      <c r="L77" s="33">
        <f t="shared" si="82"/>
        <v>0</v>
      </c>
      <c r="M77" s="34">
        <f t="shared" si="20"/>
        <v>0</v>
      </c>
      <c r="N77" s="33">
        <f t="shared" si="83"/>
        <v>0</v>
      </c>
      <c r="O77" s="34">
        <f t="shared" si="22"/>
        <v>0</v>
      </c>
      <c r="P77" s="56">
        <f>'gastos 0001'!P77+'gastos 0099'!P77+'gastos 7201'!P77+'invers 7300'!P77+'gastos 9722'!P77+'gastos 9801'!P77+'gastos 9901'!P77</f>
        <v>0</v>
      </c>
      <c r="Q77" s="56">
        <f>'gastos 0001'!Q77+'gastos 0099'!Q77+'gastos 7201'!Q77+'invers 7300'!Q77+'gastos 9722'!Q77+'gastos 9801'!Q77+'gastos 9901'!Q77</f>
        <v>0</v>
      </c>
      <c r="R77" s="56">
        <f>'gastos 0001'!R77+'gastos 0099'!R77+'gastos 7201'!R77+'invers 7300'!R77+'gastos 9722'!R77+'gastos 9801'!R77+'gastos 9901'!R77</f>
        <v>0</v>
      </c>
      <c r="S77" s="56">
        <f>'gastos 0001'!S77+'gastos 0099'!S77+'gastos 7201'!S77+'invers 7300'!S77+'gastos 9722'!S77+'gastos 9801'!S77+'gastos 9901'!S77</f>
        <v>0</v>
      </c>
      <c r="T77" s="56">
        <f>'gastos 0001'!T77+'gastos 0099'!T77+'gastos 7201'!T77+'invers 7300'!T77+'gastos 9722'!T77+'gastos 9801'!T77+'gastos 9901'!T77</f>
        <v>0</v>
      </c>
      <c r="U77" s="56">
        <f>'gastos 0001'!U77+'gastos 0099'!U77+'gastos 7201'!U77+'invers 7300'!U77+'gastos 9722'!U77+'gastos 9801'!U77+'gastos 9901'!U77</f>
        <v>0</v>
      </c>
      <c r="V77" s="33">
        <f t="shared" si="84"/>
        <v>0</v>
      </c>
      <c r="W77" s="34">
        <f t="shared" si="23"/>
        <v>0</v>
      </c>
      <c r="X77" s="33">
        <f t="shared" si="85"/>
        <v>0</v>
      </c>
      <c r="Y77" s="34">
        <f t="shared" si="25"/>
        <v>0</v>
      </c>
      <c r="Z77" s="56">
        <f>'gastos 0001'!Z77+'gastos 0099'!Z77+'gastos 7201'!Z77+'invers 7300'!Z77+'gastos 9722'!Z77+'gastos 9801'!Z77+'gastos 9901'!Z77</f>
        <v>0</v>
      </c>
      <c r="AA77" s="56">
        <f>'gastos 0001'!AA77+'gastos 0099'!AA77+'gastos 7201'!AA77+'invers 7300'!AA77+'gastos 9722'!AA77+'gastos 9801'!AA77+'gastos 9901'!AA77</f>
        <v>0</v>
      </c>
      <c r="AB77" s="56">
        <f>'gastos 0001'!AB77+'gastos 0099'!AB77+'gastos 7201'!AB77+'invers 7300'!AB77+'gastos 9722'!AB77+'gastos 9801'!AB77+'gastos 9901'!AB77</f>
        <v>0</v>
      </c>
      <c r="AC77" s="56">
        <f>'gastos 0001'!AC77+'gastos 0099'!AC77+'gastos 7201'!AC77+'invers 7300'!AC77+'gastos 9722'!AC77+'gastos 9801'!AC77+'gastos 9901'!AC77</f>
        <v>0</v>
      </c>
      <c r="AD77" s="56">
        <f>'gastos 0001'!AD77+'gastos 0099'!AD77+'gastos 7201'!AD77+'invers 7300'!AD77+'gastos 9722'!AD77+'gastos 9801'!AD77+'gastos 9901'!AD77</f>
        <v>0</v>
      </c>
      <c r="AE77" s="56">
        <f>'gastos 0001'!AE77+'gastos 0099'!AE77+'gastos 7201'!AE77+'invers 7300'!AE77+'gastos 9722'!AE77+'gastos 9801'!AE77+'gastos 9901'!AE77</f>
        <v>0</v>
      </c>
      <c r="AF77" s="33">
        <f t="shared" si="86"/>
        <v>0</v>
      </c>
      <c r="AG77" s="34">
        <f t="shared" si="26"/>
        <v>0</v>
      </c>
      <c r="AH77" s="33">
        <f t="shared" si="87"/>
        <v>0</v>
      </c>
      <c r="AI77" s="34">
        <f t="shared" si="28"/>
        <v>0</v>
      </c>
      <c r="AJ77" s="56">
        <f>'gastos 0001'!AJ77+'gastos 0099'!AJ77+'gastos 7201'!AJ77+'invers 7300'!AJ77+'gastos 9722'!AJ77+'gastos 9801'!AJ77+'gastos 9901'!AJ77</f>
        <v>0</v>
      </c>
      <c r="AK77" s="56">
        <f>'gastos 0001'!AK77+'gastos 0099'!AK77+'gastos 7201'!AK77+'invers 7300'!AK77+'gastos 9722'!AK77+'gastos 9801'!AK77+'gastos 9901'!AK77</f>
        <v>0</v>
      </c>
      <c r="AL77" s="56">
        <f>'gastos 0001'!AL77+'gastos 0099'!AL77+'gastos 7201'!AL77+'invers 7300'!AL77+'gastos 9722'!AL77+'gastos 9801'!AL77+'gastos 9901'!AL77</f>
        <v>0</v>
      </c>
      <c r="AM77" s="56">
        <f>'gastos 0001'!AM77+'gastos 0099'!AM77+'gastos 7201'!AM77+'invers 7300'!AM77+'gastos 9722'!AM77+'gastos 9801'!AM77+'gastos 9901'!AM77</f>
        <v>0</v>
      </c>
      <c r="AN77" s="56">
        <f>'gastos 0001'!AN77+'gastos 0099'!AN77+'gastos 7201'!AN77+'invers 7300'!AN77+'gastos 9722'!AN77+'gastos 9801'!AN77+'gastos 9901'!AN77</f>
        <v>0</v>
      </c>
      <c r="AO77" s="56">
        <f>'gastos 0001'!AO77+'gastos 0099'!AO77+'gastos 7201'!AO77+'invers 7300'!AO77+'gastos 9722'!AO77+'gastos 9801'!AO77+'gastos 9901'!AO77</f>
        <v>0</v>
      </c>
      <c r="AP77" s="33">
        <f t="shared" si="88"/>
        <v>0</v>
      </c>
      <c r="AQ77" s="34">
        <f t="shared" si="29"/>
        <v>0</v>
      </c>
      <c r="AR77" s="33">
        <f t="shared" si="89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11"/>
        <v>0</v>
      </c>
      <c r="AX77" s="57">
        <f t="shared" si="19"/>
        <v>0</v>
      </c>
    </row>
    <row r="78" spans="1:50" s="11" customFormat="1" ht="15" x14ac:dyDescent="0.25">
      <c r="A78" s="94">
        <v>26200</v>
      </c>
      <c r="B78" s="101" t="s">
        <v>75</v>
      </c>
      <c r="C78" s="96">
        <f>'gastos 0001'!C78+'gastos 0099'!C78+'gastos 7201'!C78+'invers 7300'!C78+'gastos 9722'!C78+'gastos 9801'!C78+'gastos 9901'!C78</f>
        <v>0</v>
      </c>
      <c r="D78" s="96">
        <f>'gastos 0001'!D78+'gastos 0099'!D78+'gastos 7201'!D78+'invers 7300'!D78+'gastos 9722'!D78+'gastos 9801'!D78+'gastos 9901'!D78</f>
        <v>0</v>
      </c>
      <c r="E78" s="96">
        <f t="shared" si="81"/>
        <v>0</v>
      </c>
      <c r="F78" s="107">
        <f>'gastos 0001'!F78+'gastos 0099'!F78+'gastos 7201'!F78+'invers 7300'!F78+'gastos 9722'!F78+'gastos 9801'!F78+'gastos 9901'!F78</f>
        <v>0</v>
      </c>
      <c r="G78" s="56">
        <f>'gastos 0001'!G78+'gastos 0099'!G78+'gastos 7201'!G78+'invers 7300'!G78+'gastos 9722'!G78+'gastos 9801'!G78+'gastos 9901'!G78</f>
        <v>0</v>
      </c>
      <c r="H78" s="36">
        <f>'gastos 0001'!H78+'gastos 0099'!H78+'gastos 7201'!H78+'invers 7300'!H78+'gastos 9722'!H78+'gastos 9801'!H78+'gastos 9901'!H78</f>
        <v>0</v>
      </c>
      <c r="I78" s="36">
        <f>'gastos 0001'!I78+'gastos 0099'!I78+'gastos 7201'!I78+'invers 7300'!I78+'gastos 9722'!I78+'gastos 9801'!I78+'gastos 9901'!I78</f>
        <v>0</v>
      </c>
      <c r="J78" s="36">
        <f>'gastos 0001'!J78+'gastos 0099'!J78+'gastos 7201'!J78+'invers 7300'!J78+'gastos 9722'!J78+'gastos 9801'!J78+'gastos 9901'!J78</f>
        <v>0</v>
      </c>
      <c r="K78" s="36">
        <f>'gastos 0001'!K78+'gastos 0099'!K78+'gastos 7201'!K78+'invers 7300'!K78+'gastos 9722'!K78+'gastos 9801'!K78+'gastos 9901'!K78</f>
        <v>0</v>
      </c>
      <c r="L78" s="33">
        <f t="shared" si="82"/>
        <v>0</v>
      </c>
      <c r="M78" s="34">
        <f t="shared" si="20"/>
        <v>0</v>
      </c>
      <c r="N78" s="33">
        <f t="shared" si="83"/>
        <v>0</v>
      </c>
      <c r="O78" s="34">
        <f t="shared" si="22"/>
        <v>0</v>
      </c>
      <c r="P78" s="56">
        <f>'gastos 0001'!P78+'gastos 0099'!P78+'gastos 7201'!P78+'invers 7300'!P78+'gastos 9722'!P78+'gastos 9801'!P78+'gastos 9901'!P78</f>
        <v>0</v>
      </c>
      <c r="Q78" s="56">
        <f>'gastos 0001'!Q78+'gastos 0099'!Q78+'gastos 7201'!Q78+'invers 7300'!Q78+'gastos 9722'!Q78+'gastos 9801'!Q78+'gastos 9901'!Q78</f>
        <v>0</v>
      </c>
      <c r="R78" s="56">
        <f>'gastos 0001'!R78+'gastos 0099'!R78+'gastos 7201'!R78+'invers 7300'!R78+'gastos 9722'!R78+'gastos 9801'!R78+'gastos 9901'!R78</f>
        <v>0</v>
      </c>
      <c r="S78" s="56">
        <f>'gastos 0001'!S78+'gastos 0099'!S78+'gastos 7201'!S78+'invers 7300'!S78+'gastos 9722'!S78+'gastos 9801'!S78+'gastos 9901'!S78</f>
        <v>0</v>
      </c>
      <c r="T78" s="56">
        <f>'gastos 0001'!T78+'gastos 0099'!T78+'gastos 7201'!T78+'invers 7300'!T78+'gastos 9722'!T78+'gastos 9801'!T78+'gastos 9901'!T78</f>
        <v>0</v>
      </c>
      <c r="U78" s="56">
        <f>'gastos 0001'!U78+'gastos 0099'!U78+'gastos 7201'!U78+'invers 7300'!U78+'gastos 9722'!U78+'gastos 9801'!U78+'gastos 9901'!U78</f>
        <v>0</v>
      </c>
      <c r="V78" s="33">
        <f t="shared" si="84"/>
        <v>0</v>
      </c>
      <c r="W78" s="34">
        <f t="shared" si="23"/>
        <v>0</v>
      </c>
      <c r="X78" s="33">
        <f t="shared" si="85"/>
        <v>0</v>
      </c>
      <c r="Y78" s="34">
        <f t="shared" si="25"/>
        <v>0</v>
      </c>
      <c r="Z78" s="56">
        <f>'gastos 0001'!Z78+'gastos 0099'!Z78+'gastos 7201'!Z78+'invers 7300'!Z78+'gastos 9722'!Z78+'gastos 9801'!Z78+'gastos 9901'!Z78</f>
        <v>0</v>
      </c>
      <c r="AA78" s="56">
        <f>'gastos 0001'!AA78+'gastos 0099'!AA78+'gastos 7201'!AA78+'invers 7300'!AA78+'gastos 9722'!AA78+'gastos 9801'!AA78+'gastos 9901'!AA78</f>
        <v>0</v>
      </c>
      <c r="AB78" s="56">
        <f>'gastos 0001'!AB78+'gastos 0099'!AB78+'gastos 7201'!AB78+'invers 7300'!AB78+'gastos 9722'!AB78+'gastos 9801'!AB78+'gastos 9901'!AB78</f>
        <v>0</v>
      </c>
      <c r="AC78" s="56">
        <f>'gastos 0001'!AC78+'gastos 0099'!AC78+'gastos 7201'!AC78+'invers 7300'!AC78+'gastos 9722'!AC78+'gastos 9801'!AC78+'gastos 9901'!AC78</f>
        <v>0</v>
      </c>
      <c r="AD78" s="56">
        <f>'gastos 0001'!AD78+'gastos 0099'!AD78+'gastos 7201'!AD78+'invers 7300'!AD78+'gastos 9722'!AD78+'gastos 9801'!AD78+'gastos 9901'!AD78</f>
        <v>0</v>
      </c>
      <c r="AE78" s="56">
        <f>'gastos 0001'!AE78+'gastos 0099'!AE78+'gastos 7201'!AE78+'invers 7300'!AE78+'gastos 9722'!AE78+'gastos 9801'!AE78+'gastos 9901'!AE78</f>
        <v>0</v>
      </c>
      <c r="AF78" s="33">
        <f t="shared" si="86"/>
        <v>0</v>
      </c>
      <c r="AG78" s="34">
        <f t="shared" si="26"/>
        <v>0</v>
      </c>
      <c r="AH78" s="33">
        <f t="shared" si="87"/>
        <v>0</v>
      </c>
      <c r="AI78" s="34">
        <f t="shared" si="28"/>
        <v>0</v>
      </c>
      <c r="AJ78" s="56">
        <f>'gastos 0001'!AJ78+'gastos 0099'!AJ78+'gastos 7201'!AJ78+'invers 7300'!AJ78+'gastos 9722'!AJ78+'gastos 9801'!AJ78+'gastos 9901'!AJ78</f>
        <v>0</v>
      </c>
      <c r="AK78" s="56">
        <f>'gastos 0001'!AK78+'gastos 0099'!AK78+'gastos 7201'!AK78+'invers 7300'!AK78+'gastos 9722'!AK78+'gastos 9801'!AK78+'gastos 9901'!AK78</f>
        <v>0</v>
      </c>
      <c r="AL78" s="56">
        <f>'gastos 0001'!AL78+'gastos 0099'!AL78+'gastos 7201'!AL78+'invers 7300'!AL78+'gastos 9722'!AL78+'gastos 9801'!AL78+'gastos 9901'!AL78</f>
        <v>0</v>
      </c>
      <c r="AM78" s="56">
        <f>'gastos 0001'!AM78+'gastos 0099'!AM78+'gastos 7201'!AM78+'invers 7300'!AM78+'gastos 9722'!AM78+'gastos 9801'!AM78+'gastos 9901'!AM78</f>
        <v>0</v>
      </c>
      <c r="AN78" s="56">
        <f>'gastos 0001'!AN78+'gastos 0099'!AN78+'gastos 7201'!AN78+'invers 7300'!AN78+'gastos 9722'!AN78+'gastos 9801'!AN78+'gastos 9901'!AN78</f>
        <v>0</v>
      </c>
      <c r="AO78" s="56">
        <f>'gastos 0001'!AO78+'gastos 0099'!AO78+'gastos 7201'!AO78+'invers 7300'!AO78+'gastos 9722'!AO78+'gastos 9801'!AO78+'gastos 9901'!AO78</f>
        <v>0</v>
      </c>
      <c r="AP78" s="33">
        <f t="shared" si="88"/>
        <v>0</v>
      </c>
      <c r="AQ78" s="34">
        <f t="shared" si="29"/>
        <v>0</v>
      </c>
      <c r="AR78" s="33">
        <f t="shared" si="89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11"/>
        <v>0</v>
      </c>
      <c r="AX78" s="57">
        <f t="shared" si="19"/>
        <v>0</v>
      </c>
    </row>
    <row r="79" spans="1:50" s="11" customFormat="1" ht="15" x14ac:dyDescent="0.25">
      <c r="A79" s="94">
        <v>26610</v>
      </c>
      <c r="B79" s="101" t="s">
        <v>76</v>
      </c>
      <c r="C79" s="96">
        <f>'gastos 0001'!C79+'gastos 0099'!C79+'gastos 7201'!C79+'invers 7300'!C79+'gastos 9722'!C79+'gastos 9801'!C79+'gastos 9901'!C79</f>
        <v>0</v>
      </c>
      <c r="D79" s="96">
        <f>'gastos 0001'!D79+'gastos 0099'!D79+'gastos 7201'!D79+'invers 7300'!D79+'gastos 9722'!D79+'gastos 9801'!D79+'gastos 9901'!D79</f>
        <v>0</v>
      </c>
      <c r="E79" s="96">
        <f t="shared" si="81"/>
        <v>0</v>
      </c>
      <c r="F79" s="107">
        <f>'gastos 0001'!F79+'gastos 0099'!F79+'gastos 7201'!F79+'invers 7300'!F79+'gastos 9722'!F79+'gastos 9801'!F79+'gastos 9901'!F79</f>
        <v>0</v>
      </c>
      <c r="G79" s="56">
        <f>'gastos 0001'!G79+'gastos 0099'!G79+'gastos 7201'!G79+'invers 7300'!G79+'gastos 9722'!G79+'gastos 9801'!G79+'gastos 9901'!G79</f>
        <v>0</v>
      </c>
      <c r="H79" s="36">
        <f>'gastos 0001'!H79+'gastos 0099'!H79+'gastos 7201'!H79+'invers 7300'!H79+'gastos 9722'!H79+'gastos 9801'!H79+'gastos 9901'!H79</f>
        <v>0</v>
      </c>
      <c r="I79" s="36">
        <f>'gastos 0001'!I79+'gastos 0099'!I79+'gastos 7201'!I79+'invers 7300'!I79+'gastos 9722'!I79+'gastos 9801'!I79+'gastos 9901'!I79</f>
        <v>0</v>
      </c>
      <c r="J79" s="36">
        <f>'gastos 0001'!J79+'gastos 0099'!J79+'gastos 7201'!J79+'invers 7300'!J79+'gastos 9722'!J79+'gastos 9801'!J79+'gastos 9901'!J79</f>
        <v>0</v>
      </c>
      <c r="K79" s="36">
        <f>'gastos 0001'!K79+'gastos 0099'!K79+'gastos 7201'!K79+'invers 7300'!K79+'gastos 9722'!K79+'gastos 9801'!K79+'gastos 9901'!K79</f>
        <v>0</v>
      </c>
      <c r="L79" s="33">
        <f t="shared" si="82"/>
        <v>0</v>
      </c>
      <c r="M79" s="34">
        <f t="shared" si="20"/>
        <v>0</v>
      </c>
      <c r="N79" s="33">
        <f t="shared" si="83"/>
        <v>0</v>
      </c>
      <c r="O79" s="34">
        <f t="shared" si="22"/>
        <v>0</v>
      </c>
      <c r="P79" s="56">
        <f>'gastos 0001'!P79+'gastos 0099'!P79+'gastos 7201'!P79+'invers 7300'!P79+'gastos 9722'!P79+'gastos 9801'!P79+'gastos 9901'!P79</f>
        <v>0</v>
      </c>
      <c r="Q79" s="56">
        <f>'gastos 0001'!Q79+'gastos 0099'!Q79+'gastos 7201'!Q79+'invers 7300'!Q79+'gastos 9722'!Q79+'gastos 9801'!Q79+'gastos 9901'!Q79</f>
        <v>0</v>
      </c>
      <c r="R79" s="56">
        <f>'gastos 0001'!R79+'gastos 0099'!R79+'gastos 7201'!R79+'invers 7300'!R79+'gastos 9722'!R79+'gastos 9801'!R79+'gastos 9901'!R79</f>
        <v>0</v>
      </c>
      <c r="S79" s="56">
        <f>'gastos 0001'!S79+'gastos 0099'!S79+'gastos 7201'!S79+'invers 7300'!S79+'gastos 9722'!S79+'gastos 9801'!S79+'gastos 9901'!S79</f>
        <v>0</v>
      </c>
      <c r="T79" s="56">
        <f>'gastos 0001'!T79+'gastos 0099'!T79+'gastos 7201'!T79+'invers 7300'!T79+'gastos 9722'!T79+'gastos 9801'!T79+'gastos 9901'!T79</f>
        <v>0</v>
      </c>
      <c r="U79" s="56">
        <f>'gastos 0001'!U79+'gastos 0099'!U79+'gastos 7201'!U79+'invers 7300'!U79+'gastos 9722'!U79+'gastos 9801'!U79+'gastos 9901'!U79</f>
        <v>0</v>
      </c>
      <c r="V79" s="33">
        <f t="shared" si="84"/>
        <v>0</v>
      </c>
      <c r="W79" s="34">
        <f t="shared" si="23"/>
        <v>0</v>
      </c>
      <c r="X79" s="33">
        <f t="shared" si="85"/>
        <v>0</v>
      </c>
      <c r="Y79" s="34">
        <f t="shared" si="25"/>
        <v>0</v>
      </c>
      <c r="Z79" s="56">
        <f>'gastos 0001'!Z79+'gastos 0099'!Z79+'gastos 7201'!Z79+'invers 7300'!Z79+'gastos 9722'!Z79+'gastos 9801'!Z79+'gastos 9901'!Z79</f>
        <v>0</v>
      </c>
      <c r="AA79" s="56">
        <f>'gastos 0001'!AA79+'gastos 0099'!AA79+'gastos 7201'!AA79+'invers 7300'!AA79+'gastos 9722'!AA79+'gastos 9801'!AA79+'gastos 9901'!AA79</f>
        <v>0</v>
      </c>
      <c r="AB79" s="56">
        <f>'gastos 0001'!AB79+'gastos 0099'!AB79+'gastos 7201'!AB79+'invers 7300'!AB79+'gastos 9722'!AB79+'gastos 9801'!AB79+'gastos 9901'!AB79</f>
        <v>0</v>
      </c>
      <c r="AC79" s="56">
        <f>'gastos 0001'!AC79+'gastos 0099'!AC79+'gastos 7201'!AC79+'invers 7300'!AC79+'gastos 9722'!AC79+'gastos 9801'!AC79+'gastos 9901'!AC79</f>
        <v>0</v>
      </c>
      <c r="AD79" s="56">
        <f>'gastos 0001'!AD79+'gastos 0099'!AD79+'gastos 7201'!AD79+'invers 7300'!AD79+'gastos 9722'!AD79+'gastos 9801'!AD79+'gastos 9901'!AD79</f>
        <v>0</v>
      </c>
      <c r="AE79" s="56">
        <f>'gastos 0001'!AE79+'gastos 0099'!AE79+'gastos 7201'!AE79+'invers 7300'!AE79+'gastos 9722'!AE79+'gastos 9801'!AE79+'gastos 9901'!AE79</f>
        <v>0</v>
      </c>
      <c r="AF79" s="33">
        <f t="shared" si="86"/>
        <v>0</v>
      </c>
      <c r="AG79" s="34">
        <f t="shared" si="26"/>
        <v>0</v>
      </c>
      <c r="AH79" s="33">
        <f t="shared" si="87"/>
        <v>0</v>
      </c>
      <c r="AI79" s="34">
        <f t="shared" si="28"/>
        <v>0</v>
      </c>
      <c r="AJ79" s="56">
        <f>'gastos 0001'!AJ79+'gastos 0099'!AJ79+'gastos 7201'!AJ79+'invers 7300'!AJ79+'gastos 9722'!AJ79+'gastos 9801'!AJ79+'gastos 9901'!AJ79</f>
        <v>0</v>
      </c>
      <c r="AK79" s="56">
        <f>'gastos 0001'!AK79+'gastos 0099'!AK79+'gastos 7201'!AK79+'invers 7300'!AK79+'gastos 9722'!AK79+'gastos 9801'!AK79+'gastos 9901'!AK79</f>
        <v>0</v>
      </c>
      <c r="AL79" s="56">
        <f>'gastos 0001'!AL79+'gastos 0099'!AL79+'gastos 7201'!AL79+'invers 7300'!AL79+'gastos 9722'!AL79+'gastos 9801'!AL79+'gastos 9901'!AL79</f>
        <v>0</v>
      </c>
      <c r="AM79" s="56">
        <f>'gastos 0001'!AM79+'gastos 0099'!AM79+'gastos 7201'!AM79+'invers 7300'!AM79+'gastos 9722'!AM79+'gastos 9801'!AM79+'gastos 9901'!AM79</f>
        <v>0</v>
      </c>
      <c r="AN79" s="56">
        <f>'gastos 0001'!AN79+'gastos 0099'!AN79+'gastos 7201'!AN79+'invers 7300'!AN79+'gastos 9722'!AN79+'gastos 9801'!AN79+'gastos 9901'!AN79</f>
        <v>0</v>
      </c>
      <c r="AO79" s="56">
        <f>'gastos 0001'!AO79+'gastos 0099'!AO79+'gastos 7201'!AO79+'invers 7300'!AO79+'gastos 9722'!AO79+'gastos 9801'!AO79+'gastos 9901'!AO79</f>
        <v>0</v>
      </c>
      <c r="AP79" s="33">
        <f t="shared" si="88"/>
        <v>0</v>
      </c>
      <c r="AQ79" s="34">
        <f t="shared" si="29"/>
        <v>0</v>
      </c>
      <c r="AR79" s="33">
        <f t="shared" si="89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11"/>
        <v>0</v>
      </c>
      <c r="AX79" s="57">
        <f t="shared" si="19"/>
        <v>0</v>
      </c>
    </row>
    <row r="80" spans="1:50" s="11" customFormat="1" ht="15.75" customHeight="1" x14ac:dyDescent="0.25">
      <c r="A80" s="98">
        <v>26620</v>
      </c>
      <c r="B80" s="101" t="s">
        <v>77</v>
      </c>
      <c r="C80" s="96">
        <f>'gastos 0001'!C80+'gastos 0099'!C80+'gastos 7201'!C80+'invers 7300'!C80+'gastos 9722'!C80+'gastos 9801'!C80+'gastos 9901'!C80</f>
        <v>0</v>
      </c>
      <c r="D80" s="96">
        <f>'gastos 0001'!D80+'gastos 0099'!D80+'gastos 7201'!D80+'invers 7300'!D80+'gastos 9722'!D80+'gastos 9801'!D80+'gastos 9901'!D80</f>
        <v>0</v>
      </c>
      <c r="E80" s="96">
        <f t="shared" si="81"/>
        <v>0</v>
      </c>
      <c r="F80" s="107">
        <f>'gastos 0001'!F80+'gastos 0099'!F80+'gastos 7201'!F80+'invers 7300'!F80+'gastos 9722'!F80+'gastos 9801'!F80+'gastos 9901'!F80</f>
        <v>0</v>
      </c>
      <c r="G80" s="56">
        <f>'gastos 0001'!G80+'gastos 0099'!G80+'gastos 7201'!G80+'invers 7300'!G80+'gastos 9722'!G80+'gastos 9801'!G80+'gastos 9901'!G80</f>
        <v>0</v>
      </c>
      <c r="H80" s="36">
        <f>'gastos 0001'!H80+'gastos 0099'!H80+'gastos 7201'!H80+'invers 7300'!H80+'gastos 9722'!H80+'gastos 9801'!H80+'gastos 9901'!H80</f>
        <v>0</v>
      </c>
      <c r="I80" s="36">
        <f>'gastos 0001'!I80+'gastos 0099'!I80+'gastos 7201'!I80+'invers 7300'!I80+'gastos 9722'!I80+'gastos 9801'!I80+'gastos 9901'!I80</f>
        <v>0</v>
      </c>
      <c r="J80" s="36">
        <f>'gastos 0001'!J80+'gastos 0099'!J80+'gastos 7201'!J80+'invers 7300'!J80+'gastos 9722'!J80+'gastos 9801'!J80+'gastos 9901'!J80</f>
        <v>0</v>
      </c>
      <c r="K80" s="36">
        <f>'gastos 0001'!K80+'gastos 0099'!K80+'gastos 7201'!K80+'invers 7300'!K80+'gastos 9722'!K80+'gastos 9801'!K80+'gastos 9901'!K80</f>
        <v>0</v>
      </c>
      <c r="L80" s="33">
        <f t="shared" si="82"/>
        <v>0</v>
      </c>
      <c r="M80" s="34">
        <f t="shared" si="20"/>
        <v>0</v>
      </c>
      <c r="N80" s="33">
        <f t="shared" si="83"/>
        <v>0</v>
      </c>
      <c r="O80" s="34">
        <f t="shared" si="22"/>
        <v>0</v>
      </c>
      <c r="P80" s="56">
        <f>'gastos 0001'!P80+'gastos 0099'!P80+'gastos 7201'!P80+'invers 7300'!P80+'gastos 9722'!P80+'gastos 9801'!P80+'gastos 9901'!P80</f>
        <v>0</v>
      </c>
      <c r="Q80" s="56">
        <f>'gastos 0001'!Q80+'gastos 0099'!Q80+'gastos 7201'!Q80+'invers 7300'!Q80+'gastos 9722'!Q80+'gastos 9801'!Q80+'gastos 9901'!Q80</f>
        <v>0</v>
      </c>
      <c r="R80" s="56">
        <f>'gastos 0001'!R80+'gastos 0099'!R80+'gastos 7201'!R80+'invers 7300'!R80+'gastos 9722'!R80+'gastos 9801'!R80+'gastos 9901'!R80</f>
        <v>0</v>
      </c>
      <c r="S80" s="56">
        <f>'gastos 0001'!S80+'gastos 0099'!S80+'gastos 7201'!S80+'invers 7300'!S80+'gastos 9722'!S80+'gastos 9801'!S80+'gastos 9901'!S80</f>
        <v>0</v>
      </c>
      <c r="T80" s="56">
        <f>'gastos 0001'!T80+'gastos 0099'!T80+'gastos 7201'!T80+'invers 7300'!T80+'gastos 9722'!T80+'gastos 9801'!T80+'gastos 9901'!T80</f>
        <v>0</v>
      </c>
      <c r="U80" s="56">
        <f>'gastos 0001'!U80+'gastos 0099'!U80+'gastos 7201'!U80+'invers 7300'!U80+'gastos 9722'!U80+'gastos 9801'!U80+'gastos 9901'!U80</f>
        <v>0</v>
      </c>
      <c r="V80" s="33">
        <f t="shared" si="84"/>
        <v>0</v>
      </c>
      <c r="W80" s="34">
        <f t="shared" si="23"/>
        <v>0</v>
      </c>
      <c r="X80" s="33">
        <f t="shared" si="85"/>
        <v>0</v>
      </c>
      <c r="Y80" s="34">
        <f t="shared" si="25"/>
        <v>0</v>
      </c>
      <c r="Z80" s="56">
        <f>'gastos 0001'!Z80+'gastos 0099'!Z80+'gastos 7201'!Z80+'invers 7300'!Z80+'gastos 9722'!Z80+'gastos 9801'!Z80+'gastos 9901'!Z80</f>
        <v>0</v>
      </c>
      <c r="AA80" s="56">
        <f>'gastos 0001'!AA80+'gastos 0099'!AA80+'gastos 7201'!AA80+'invers 7300'!AA80+'gastos 9722'!AA80+'gastos 9801'!AA80+'gastos 9901'!AA80</f>
        <v>0</v>
      </c>
      <c r="AB80" s="56">
        <f>'gastos 0001'!AB80+'gastos 0099'!AB80+'gastos 7201'!AB80+'invers 7300'!AB80+'gastos 9722'!AB80+'gastos 9801'!AB80+'gastos 9901'!AB80</f>
        <v>0</v>
      </c>
      <c r="AC80" s="56">
        <f>'gastos 0001'!AC80+'gastos 0099'!AC80+'gastos 7201'!AC80+'invers 7300'!AC80+'gastos 9722'!AC80+'gastos 9801'!AC80+'gastos 9901'!AC80</f>
        <v>0</v>
      </c>
      <c r="AD80" s="56">
        <f>'gastos 0001'!AD80+'gastos 0099'!AD80+'gastos 7201'!AD80+'invers 7300'!AD80+'gastos 9722'!AD80+'gastos 9801'!AD80+'gastos 9901'!AD80</f>
        <v>0</v>
      </c>
      <c r="AE80" s="56">
        <f>'gastos 0001'!AE80+'gastos 0099'!AE80+'gastos 7201'!AE80+'invers 7300'!AE80+'gastos 9722'!AE80+'gastos 9801'!AE80+'gastos 9901'!AE80</f>
        <v>0</v>
      </c>
      <c r="AF80" s="33">
        <f t="shared" si="86"/>
        <v>0</v>
      </c>
      <c r="AG80" s="34">
        <f t="shared" si="26"/>
        <v>0</v>
      </c>
      <c r="AH80" s="33">
        <f t="shared" si="87"/>
        <v>0</v>
      </c>
      <c r="AI80" s="34">
        <f t="shared" si="28"/>
        <v>0</v>
      </c>
      <c r="AJ80" s="56">
        <f>'gastos 0001'!AJ80+'gastos 0099'!AJ80+'gastos 7201'!AJ80+'invers 7300'!AJ80+'gastos 9722'!AJ80+'gastos 9801'!AJ80+'gastos 9901'!AJ80</f>
        <v>0</v>
      </c>
      <c r="AK80" s="56">
        <f>'gastos 0001'!AK80+'gastos 0099'!AK80+'gastos 7201'!AK80+'invers 7300'!AK80+'gastos 9722'!AK80+'gastos 9801'!AK80+'gastos 9901'!AK80</f>
        <v>0</v>
      </c>
      <c r="AL80" s="56">
        <f>'gastos 0001'!AL80+'gastos 0099'!AL80+'gastos 7201'!AL80+'invers 7300'!AL80+'gastos 9722'!AL80+'gastos 9801'!AL80+'gastos 9901'!AL80</f>
        <v>0</v>
      </c>
      <c r="AM80" s="56">
        <f>'gastos 0001'!AM80+'gastos 0099'!AM80+'gastos 7201'!AM80+'invers 7300'!AM80+'gastos 9722'!AM80+'gastos 9801'!AM80+'gastos 9901'!AM80</f>
        <v>0</v>
      </c>
      <c r="AN80" s="56">
        <f>'gastos 0001'!AN80+'gastos 0099'!AN80+'gastos 7201'!AN80+'invers 7300'!AN80+'gastos 9722'!AN80+'gastos 9801'!AN80+'gastos 9901'!AN80</f>
        <v>0</v>
      </c>
      <c r="AO80" s="56">
        <f>'gastos 0001'!AO80+'gastos 0099'!AO80+'gastos 7201'!AO80+'invers 7300'!AO80+'gastos 9722'!AO80+'gastos 9801'!AO80+'gastos 9901'!AO80</f>
        <v>0</v>
      </c>
      <c r="AP80" s="33">
        <f t="shared" si="88"/>
        <v>0</v>
      </c>
      <c r="AQ80" s="34">
        <f t="shared" si="29"/>
        <v>0</v>
      </c>
      <c r="AR80" s="33">
        <f t="shared" si="89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11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96">
        <f>'gastos 0001'!C81+'gastos 0099'!C81+'gastos 7201'!C81+'invers 7300'!C81+'gastos 9722'!C81+'gastos 9801'!C81+'gastos 9901'!C81</f>
        <v>0</v>
      </c>
      <c r="D81" s="96">
        <f>'gastos 0001'!D81+'gastos 0099'!D81+'gastos 7201'!D81+'invers 7300'!D81+'gastos 9722'!D81+'gastos 9801'!D81+'gastos 9901'!D81</f>
        <v>0</v>
      </c>
      <c r="E81" s="96">
        <f t="shared" ref="E81" si="90">SUM(C81:D81)</f>
        <v>0</v>
      </c>
      <c r="F81" s="107">
        <f>'gastos 0001'!F81+'gastos 0099'!F81+'gastos 7201'!F81+'invers 7300'!F81+'gastos 9722'!F81+'gastos 9801'!F81+'gastos 9901'!F81</f>
        <v>0</v>
      </c>
      <c r="G81" s="56">
        <f>'gastos 0001'!G81+'gastos 0099'!G81+'gastos 7201'!G81+'invers 7300'!G81+'gastos 9722'!G81+'gastos 9801'!G81+'gastos 9901'!G81</f>
        <v>0</v>
      </c>
      <c r="H81" s="36">
        <f>'gastos 0001'!H81+'gastos 0099'!H81+'gastos 7201'!H81+'invers 7300'!H81+'gastos 9722'!H81+'gastos 9801'!H81+'gastos 9901'!H81</f>
        <v>0</v>
      </c>
      <c r="I81" s="36">
        <f>'gastos 0001'!I81+'gastos 0099'!I81+'gastos 7201'!I81+'invers 7300'!I81+'gastos 9722'!I81+'gastos 9801'!I81+'gastos 9901'!I81</f>
        <v>0</v>
      </c>
      <c r="J81" s="36">
        <f>'gastos 0001'!J81+'gastos 0099'!J81+'gastos 7201'!J81+'invers 7300'!J81+'gastos 9722'!J81+'gastos 9801'!J81+'gastos 9901'!J81</f>
        <v>0</v>
      </c>
      <c r="K81" s="36">
        <f>'gastos 0001'!K81+'gastos 0099'!K81+'gastos 7201'!K81+'invers 7300'!K81+'gastos 9722'!K81+'gastos 9801'!K81+'gastos 9901'!K81</f>
        <v>0</v>
      </c>
      <c r="L81" s="33">
        <f t="shared" ref="L81" si="91">F81+H81+J81</f>
        <v>0</v>
      </c>
      <c r="M81" s="34">
        <f t="shared" ref="M81" si="92">(IFERROR(L81/$E81,0))</f>
        <v>0</v>
      </c>
      <c r="N81" s="33">
        <f t="shared" ref="N81" si="93">G81+I81+K81</f>
        <v>0</v>
      </c>
      <c r="O81" s="34">
        <f t="shared" ref="O81" si="94">(IFERROR(N81/L81,0))</f>
        <v>0</v>
      </c>
      <c r="P81" s="56">
        <f>'gastos 0001'!P81+'gastos 0099'!P81+'gastos 7201'!P81+'invers 7300'!P81+'gastos 9722'!P81+'gastos 9801'!P81+'gastos 9901'!P81</f>
        <v>0</v>
      </c>
      <c r="Q81" s="56">
        <f>'gastos 0001'!Q81+'gastos 0099'!Q81+'gastos 7201'!Q81+'invers 7300'!Q81+'gastos 9722'!Q81+'gastos 9801'!Q81+'gastos 9901'!Q81</f>
        <v>0</v>
      </c>
      <c r="R81" s="56">
        <f>'gastos 0001'!R81+'gastos 0099'!R81+'gastos 7201'!R81+'invers 7300'!R81+'gastos 9722'!R81+'gastos 9801'!R81+'gastos 9901'!R81</f>
        <v>0</v>
      </c>
      <c r="S81" s="56">
        <f>'gastos 0001'!S81+'gastos 0099'!S81+'gastos 7201'!S81+'invers 7300'!S81+'gastos 9722'!S81+'gastos 9801'!S81+'gastos 9901'!S81</f>
        <v>0</v>
      </c>
      <c r="T81" s="56">
        <f>'gastos 0001'!T81+'gastos 0099'!T81+'gastos 7201'!T81+'invers 7300'!T81+'gastos 9722'!T81+'gastos 9801'!T81+'gastos 9901'!T81</f>
        <v>0</v>
      </c>
      <c r="U81" s="56">
        <f>'gastos 0001'!U81+'gastos 0099'!U81+'gastos 7201'!U81+'invers 7300'!U81+'gastos 9722'!U81+'gastos 9801'!U81+'gastos 9901'!U81</f>
        <v>0</v>
      </c>
      <c r="V81" s="33">
        <f t="shared" ref="V81" si="95">P81+R81+T81</f>
        <v>0</v>
      </c>
      <c r="W81" s="34">
        <f t="shared" ref="W81" si="96">(IFERROR(V81/$E81,0))</f>
        <v>0</v>
      </c>
      <c r="X81" s="33">
        <f t="shared" ref="X81" si="97">Q81+S81+U81</f>
        <v>0</v>
      </c>
      <c r="Y81" s="34">
        <f t="shared" ref="Y81" si="98">(IFERROR(X81/V81,0))</f>
        <v>0</v>
      </c>
      <c r="Z81" s="56">
        <f>'gastos 0001'!Z81+'gastos 0099'!Z81+'gastos 7201'!Z81+'invers 7300'!Z81+'gastos 9722'!Z81+'gastos 9801'!Z81+'gastos 9901'!Z81</f>
        <v>0</v>
      </c>
      <c r="AA81" s="56">
        <f>'gastos 0001'!AA81+'gastos 0099'!AA81+'gastos 7201'!AA81+'invers 7300'!AA81+'gastos 9722'!AA81+'gastos 9801'!AA81+'gastos 9901'!AA81</f>
        <v>0</v>
      </c>
      <c r="AB81" s="56">
        <f>'gastos 0001'!AB81+'gastos 0099'!AB81+'gastos 7201'!AB81+'invers 7300'!AB81+'gastos 9722'!AB81+'gastos 9801'!AB81+'gastos 9901'!AB81</f>
        <v>0</v>
      </c>
      <c r="AC81" s="56">
        <f>'gastos 0001'!AC81+'gastos 0099'!AC81+'gastos 7201'!AC81+'invers 7300'!AC81+'gastos 9722'!AC81+'gastos 9801'!AC81+'gastos 9901'!AC81</f>
        <v>0</v>
      </c>
      <c r="AD81" s="56">
        <f>'gastos 0001'!AD81+'gastos 0099'!AD81+'gastos 7201'!AD81+'invers 7300'!AD81+'gastos 9722'!AD81+'gastos 9801'!AD81+'gastos 9901'!AD81</f>
        <v>0</v>
      </c>
      <c r="AE81" s="56">
        <f>'gastos 0001'!AE81+'gastos 0099'!AE81+'gastos 7201'!AE81+'invers 7300'!AE81+'gastos 9722'!AE81+'gastos 9801'!AE81+'gastos 9901'!AE81</f>
        <v>0</v>
      </c>
      <c r="AF81" s="33">
        <f t="shared" ref="AF81" si="99">Z81+AB81+AD81</f>
        <v>0</v>
      </c>
      <c r="AG81" s="34">
        <f t="shared" ref="AG81" si="100">(IFERROR(AF81/$E81,0))</f>
        <v>0</v>
      </c>
      <c r="AH81" s="33">
        <f t="shared" ref="AH81" si="101">AA81+AC81+AE81</f>
        <v>0</v>
      </c>
      <c r="AI81" s="34">
        <f t="shared" ref="AI81" si="102">(IFERROR(AH81/AF81,0))</f>
        <v>0</v>
      </c>
      <c r="AJ81" s="56">
        <f>'gastos 0001'!AJ81+'gastos 0099'!AJ81+'gastos 7201'!AJ81+'invers 7300'!AJ81+'gastos 9722'!AJ81+'gastos 9801'!AJ81+'gastos 9901'!AJ81</f>
        <v>0</v>
      </c>
      <c r="AK81" s="56">
        <f>'gastos 0001'!AK81+'gastos 0099'!AK81+'gastos 7201'!AK81+'invers 7300'!AK81+'gastos 9722'!AK81+'gastos 9801'!AK81+'gastos 9901'!AK81</f>
        <v>0</v>
      </c>
      <c r="AL81" s="56">
        <f>'gastos 0001'!AL81+'gastos 0099'!AL81+'gastos 7201'!AL81+'invers 7300'!AL81+'gastos 9722'!AL81+'gastos 9801'!AL81+'gastos 9901'!AL81</f>
        <v>0</v>
      </c>
      <c r="AM81" s="56">
        <f>'gastos 0001'!AM81+'gastos 0099'!AM81+'gastos 7201'!AM81+'invers 7300'!AM81+'gastos 9722'!AM81+'gastos 9801'!AM81+'gastos 9901'!AM81</f>
        <v>0</v>
      </c>
      <c r="AN81" s="56">
        <f>'gastos 0001'!AN81+'gastos 0099'!AN81+'gastos 7201'!AN81+'invers 7300'!AN81+'gastos 9722'!AN81+'gastos 9801'!AN81+'gastos 9901'!AN81</f>
        <v>0</v>
      </c>
      <c r="AO81" s="56">
        <f>'gastos 0001'!AO81+'gastos 0099'!AO81+'gastos 7201'!AO81+'invers 7300'!AO81+'gastos 9722'!AO81+'gastos 9801'!AO81+'gastos 9901'!AO81</f>
        <v>0</v>
      </c>
      <c r="AP81" s="33">
        <f t="shared" ref="AP81" si="103">AJ81+AL81+AN81</f>
        <v>0</v>
      </c>
      <c r="AQ81" s="34">
        <f t="shared" ref="AQ81" si="104">(IFERROR(AP81/$E81,0))</f>
        <v>0</v>
      </c>
      <c r="AR81" s="33">
        <f t="shared" ref="AR81" si="105">AK81+AM81+AO81</f>
        <v>0</v>
      </c>
      <c r="AS81" s="34">
        <f t="shared" ref="AS81" si="106">(IFERROR(AR81/AP81,0))</f>
        <v>0</v>
      </c>
      <c r="AT81" s="33">
        <f t="shared" ref="AT81" si="107">L81+V81+AF81+AP81</f>
        <v>0</v>
      </c>
      <c r="AU81" s="34">
        <f t="shared" ref="AU81" si="108">(IFERROR(AT81/$E81,0))</f>
        <v>0</v>
      </c>
      <c r="AV81" s="33">
        <f t="shared" ref="AV81" si="109">N81+X81+AH81+AR81</f>
        <v>0</v>
      </c>
      <c r="AW81" s="34">
        <f t="shared" ref="AW81" si="110">(IFERROR(AV81/AT81,0))</f>
        <v>0</v>
      </c>
      <c r="AX81" s="57">
        <f t="shared" ref="AX81" si="111">E81-AT81</f>
        <v>0</v>
      </c>
    </row>
    <row r="82" spans="1:50" s="11" customFormat="1" ht="15.75" customHeight="1" x14ac:dyDescent="0.25">
      <c r="A82" s="94">
        <v>26990</v>
      </c>
      <c r="B82" s="101" t="s">
        <v>78</v>
      </c>
      <c r="C82" s="96">
        <f>'gastos 0001'!C82+'gastos 0099'!C82+'gastos 7201'!C82+'invers 7300'!C82+'gastos 9722'!C82+'gastos 9801'!C82+'gastos 9901'!C82</f>
        <v>0</v>
      </c>
      <c r="D82" s="96">
        <f>'gastos 0001'!D82+'gastos 0099'!D82+'gastos 7201'!D82+'invers 7300'!D82+'gastos 9722'!D82+'gastos 9801'!D82+'gastos 9901'!D82</f>
        <v>0</v>
      </c>
      <c r="E82" s="96">
        <f t="shared" si="81"/>
        <v>0</v>
      </c>
      <c r="F82" s="107">
        <f>'gastos 0001'!F82+'gastos 0099'!F82+'gastos 7201'!F82+'invers 7300'!F82+'gastos 9722'!F82+'gastos 9801'!F82+'gastos 9901'!F82</f>
        <v>0</v>
      </c>
      <c r="G82" s="56">
        <f>'gastos 0001'!G82+'gastos 0099'!G82+'gastos 7201'!G82+'invers 7300'!G82+'gastos 9722'!G82+'gastos 9801'!G82+'gastos 9901'!G82</f>
        <v>0</v>
      </c>
      <c r="H82" s="36">
        <f>'gastos 0001'!H82+'gastos 0099'!H82+'gastos 7201'!H82+'invers 7300'!H82+'gastos 9722'!H82+'gastos 9801'!H82+'gastos 9901'!H82</f>
        <v>0</v>
      </c>
      <c r="I82" s="36">
        <f>'gastos 0001'!I82+'gastos 0099'!I82+'gastos 7201'!I82+'invers 7300'!I82+'gastos 9722'!I82+'gastos 9801'!I82+'gastos 9901'!I82</f>
        <v>0</v>
      </c>
      <c r="J82" s="36">
        <f>'gastos 0001'!J82+'gastos 0099'!J82+'gastos 7201'!J82+'invers 7300'!J82+'gastos 9722'!J82+'gastos 9801'!J82+'gastos 9901'!J82</f>
        <v>0</v>
      </c>
      <c r="K82" s="36">
        <f>'gastos 0001'!K82+'gastos 0099'!K82+'gastos 7201'!K82+'invers 7300'!K82+'gastos 9722'!K82+'gastos 9801'!K82+'gastos 9901'!K82</f>
        <v>0</v>
      </c>
      <c r="L82" s="33">
        <f t="shared" si="82"/>
        <v>0</v>
      </c>
      <c r="M82" s="34">
        <f t="shared" si="20"/>
        <v>0</v>
      </c>
      <c r="N82" s="33">
        <f t="shared" si="83"/>
        <v>0</v>
      </c>
      <c r="O82" s="34">
        <f t="shared" si="22"/>
        <v>0</v>
      </c>
      <c r="P82" s="56">
        <f>'gastos 0001'!P82+'gastos 0099'!P82+'gastos 7201'!P82+'invers 7300'!P82+'gastos 9722'!P82+'gastos 9801'!P82+'gastos 9901'!P82</f>
        <v>0</v>
      </c>
      <c r="Q82" s="56">
        <f>'gastos 0001'!Q82+'gastos 0099'!Q82+'gastos 7201'!Q82+'invers 7300'!Q82+'gastos 9722'!Q82+'gastos 9801'!Q82+'gastos 9901'!Q82</f>
        <v>0</v>
      </c>
      <c r="R82" s="56">
        <f>'gastos 0001'!R82+'gastos 0099'!R82+'gastos 7201'!R82+'invers 7300'!R82+'gastos 9722'!R82+'gastos 9801'!R82+'gastos 9901'!R82</f>
        <v>0</v>
      </c>
      <c r="S82" s="56">
        <f>'gastos 0001'!S82+'gastos 0099'!S82+'gastos 7201'!S82+'invers 7300'!S82+'gastos 9722'!S82+'gastos 9801'!S82+'gastos 9901'!S82</f>
        <v>0</v>
      </c>
      <c r="T82" s="56">
        <f>'gastos 0001'!T82+'gastos 0099'!T82+'gastos 7201'!T82+'invers 7300'!T82+'gastos 9722'!T82+'gastos 9801'!T82+'gastos 9901'!T82</f>
        <v>0</v>
      </c>
      <c r="U82" s="56">
        <f>'gastos 0001'!U82+'gastos 0099'!U82+'gastos 7201'!U82+'invers 7300'!U82+'gastos 9722'!U82+'gastos 9801'!U82+'gastos 9901'!U82</f>
        <v>0</v>
      </c>
      <c r="V82" s="33">
        <f t="shared" si="84"/>
        <v>0</v>
      </c>
      <c r="W82" s="34">
        <f t="shared" si="23"/>
        <v>0</v>
      </c>
      <c r="X82" s="33">
        <f t="shared" si="85"/>
        <v>0</v>
      </c>
      <c r="Y82" s="34">
        <f t="shared" si="25"/>
        <v>0</v>
      </c>
      <c r="Z82" s="56">
        <f>'gastos 0001'!Z82+'gastos 0099'!Z82+'gastos 7201'!Z82+'invers 7300'!Z82+'gastos 9722'!Z82+'gastos 9801'!Z82+'gastos 9901'!Z82</f>
        <v>0</v>
      </c>
      <c r="AA82" s="56">
        <f>'gastos 0001'!AA82+'gastos 0099'!AA82+'gastos 7201'!AA82+'invers 7300'!AA82+'gastos 9722'!AA82+'gastos 9801'!AA82+'gastos 9901'!AA82</f>
        <v>0</v>
      </c>
      <c r="AB82" s="56">
        <f>'gastos 0001'!AB82+'gastos 0099'!AB82+'gastos 7201'!AB82+'invers 7300'!AB82+'gastos 9722'!AB82+'gastos 9801'!AB82+'gastos 9901'!AB82</f>
        <v>0</v>
      </c>
      <c r="AC82" s="56">
        <f>'gastos 0001'!AC82+'gastos 0099'!AC82+'gastos 7201'!AC82+'invers 7300'!AC82+'gastos 9722'!AC82+'gastos 9801'!AC82+'gastos 9901'!AC82</f>
        <v>0</v>
      </c>
      <c r="AD82" s="56">
        <f>'gastos 0001'!AD82+'gastos 0099'!AD82+'gastos 7201'!AD82+'invers 7300'!AD82+'gastos 9722'!AD82+'gastos 9801'!AD82+'gastos 9901'!AD82</f>
        <v>0</v>
      </c>
      <c r="AE82" s="56">
        <f>'gastos 0001'!AE82+'gastos 0099'!AE82+'gastos 7201'!AE82+'invers 7300'!AE82+'gastos 9722'!AE82+'gastos 9801'!AE82+'gastos 9901'!AE82</f>
        <v>0</v>
      </c>
      <c r="AF82" s="33">
        <f t="shared" si="86"/>
        <v>0</v>
      </c>
      <c r="AG82" s="34">
        <f t="shared" si="26"/>
        <v>0</v>
      </c>
      <c r="AH82" s="33">
        <f t="shared" si="87"/>
        <v>0</v>
      </c>
      <c r="AI82" s="34">
        <f t="shared" si="28"/>
        <v>0</v>
      </c>
      <c r="AJ82" s="56">
        <f>'gastos 0001'!AJ82+'gastos 0099'!AJ82+'gastos 7201'!AJ82+'invers 7300'!AJ82+'gastos 9722'!AJ82+'gastos 9801'!AJ82+'gastos 9901'!AJ82</f>
        <v>0</v>
      </c>
      <c r="AK82" s="56">
        <f>'gastos 0001'!AK82+'gastos 0099'!AK82+'gastos 7201'!AK82+'invers 7300'!AK82+'gastos 9722'!AK82+'gastos 9801'!AK82+'gastos 9901'!AK82</f>
        <v>0</v>
      </c>
      <c r="AL82" s="56">
        <f>'gastos 0001'!AL82+'gastos 0099'!AL82+'gastos 7201'!AL82+'invers 7300'!AL82+'gastos 9722'!AL82+'gastos 9801'!AL82+'gastos 9901'!AL82</f>
        <v>0</v>
      </c>
      <c r="AM82" s="56">
        <f>'gastos 0001'!AM82+'gastos 0099'!AM82+'gastos 7201'!AM82+'invers 7300'!AM82+'gastos 9722'!AM82+'gastos 9801'!AM82+'gastos 9901'!AM82</f>
        <v>0</v>
      </c>
      <c r="AN82" s="56">
        <f>'gastos 0001'!AN82+'gastos 0099'!AN82+'gastos 7201'!AN82+'invers 7300'!AN82+'gastos 9722'!AN82+'gastos 9801'!AN82+'gastos 9901'!AN82</f>
        <v>0</v>
      </c>
      <c r="AO82" s="56">
        <f>'gastos 0001'!AO82+'gastos 0099'!AO82+'gastos 7201'!AO82+'invers 7300'!AO82+'gastos 9722'!AO82+'gastos 9801'!AO82+'gastos 9901'!AO82</f>
        <v>0</v>
      </c>
      <c r="AP82" s="33">
        <f t="shared" si="88"/>
        <v>0</v>
      </c>
      <c r="AQ82" s="34">
        <f t="shared" si="29"/>
        <v>0</v>
      </c>
      <c r="AR82" s="33">
        <f t="shared" si="89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11"/>
        <v>0</v>
      </c>
      <c r="AX82" s="57">
        <f t="shared" si="19"/>
        <v>0</v>
      </c>
    </row>
    <row r="83" spans="1:50" s="20" customFormat="1" ht="15" x14ac:dyDescent="0.25">
      <c r="A83" s="102">
        <v>30000</v>
      </c>
      <c r="B83" s="106" t="s">
        <v>79</v>
      </c>
      <c r="C83" s="71">
        <f>SUM(C84:C97)+SUM(C100:C112)</f>
        <v>0</v>
      </c>
      <c r="D83" s="71">
        <f t="shared" ref="D83:L83" si="112">SUM(D84:D97)+SUM(D100:D112)</f>
        <v>0</v>
      </c>
      <c r="E83" s="71">
        <f t="shared" si="112"/>
        <v>0</v>
      </c>
      <c r="F83" s="71">
        <f t="shared" si="112"/>
        <v>0</v>
      </c>
      <c r="G83" s="71">
        <f t="shared" si="112"/>
        <v>0</v>
      </c>
      <c r="H83" s="71">
        <f t="shared" si="112"/>
        <v>0</v>
      </c>
      <c r="I83" s="71">
        <f t="shared" si="112"/>
        <v>0</v>
      </c>
      <c r="J83" s="71">
        <f t="shared" si="112"/>
        <v>0</v>
      </c>
      <c r="K83" s="71">
        <f t="shared" si="112"/>
        <v>0</v>
      </c>
      <c r="L83" s="71">
        <f t="shared" si="112"/>
        <v>0</v>
      </c>
      <c r="M83" s="26">
        <f>(IFERROR(L83/$E83,0))</f>
        <v>0</v>
      </c>
      <c r="N83" s="71">
        <f t="shared" ref="N83" si="113">SUM(N84:N97)+SUM(N100:N112)</f>
        <v>0</v>
      </c>
      <c r="O83" s="26">
        <f>(IFERROR(N83/L83,0))</f>
        <v>0</v>
      </c>
      <c r="P83" s="71">
        <f t="shared" ref="P83:V83" si="114">SUM(P84:P97)+SUM(P100:P112)</f>
        <v>0</v>
      </c>
      <c r="Q83" s="71">
        <f t="shared" si="114"/>
        <v>0</v>
      </c>
      <c r="R83" s="71">
        <f t="shared" si="114"/>
        <v>0</v>
      </c>
      <c r="S83" s="71">
        <f t="shared" si="114"/>
        <v>0</v>
      </c>
      <c r="T83" s="71">
        <f t="shared" si="114"/>
        <v>0</v>
      </c>
      <c r="U83" s="71">
        <f t="shared" si="114"/>
        <v>0</v>
      </c>
      <c r="V83" s="71">
        <f t="shared" si="114"/>
        <v>0</v>
      </c>
      <c r="W83" s="26">
        <f>(IFERROR(V83/$E83,0))</f>
        <v>0</v>
      </c>
      <c r="X83" s="71">
        <f t="shared" ref="X83" si="115">SUM(X84:X97)+SUM(X100:X112)</f>
        <v>0</v>
      </c>
      <c r="Y83" s="26">
        <f>(IFERROR(X83/V83,0))</f>
        <v>0</v>
      </c>
      <c r="Z83" s="71">
        <f t="shared" ref="Z83:AF83" si="116">SUM(Z84:Z97)+SUM(Z100:Z112)</f>
        <v>0</v>
      </c>
      <c r="AA83" s="71">
        <f t="shared" si="116"/>
        <v>0</v>
      </c>
      <c r="AB83" s="71">
        <f t="shared" si="116"/>
        <v>0</v>
      </c>
      <c r="AC83" s="71">
        <f t="shared" si="116"/>
        <v>0</v>
      </c>
      <c r="AD83" s="71">
        <f t="shared" si="116"/>
        <v>0</v>
      </c>
      <c r="AE83" s="71">
        <f t="shared" si="116"/>
        <v>0</v>
      </c>
      <c r="AF83" s="71">
        <f t="shared" si="116"/>
        <v>0</v>
      </c>
      <c r="AG83" s="26">
        <f>(IFERROR(AF83/$E83,0))</f>
        <v>0</v>
      </c>
      <c r="AH83" s="71">
        <f t="shared" ref="AH83" si="117">SUM(AH84:AH97)+SUM(AH100:AH112)</f>
        <v>0</v>
      </c>
      <c r="AI83" s="26">
        <f>(IFERROR(AH83/AF83,0))</f>
        <v>0</v>
      </c>
      <c r="AJ83" s="71">
        <f t="shared" ref="AJ83:AP83" si="118">SUM(AJ84:AJ97)+SUM(AJ100:AJ112)</f>
        <v>0</v>
      </c>
      <c r="AK83" s="71">
        <f t="shared" si="118"/>
        <v>0</v>
      </c>
      <c r="AL83" s="71">
        <f t="shared" si="118"/>
        <v>0</v>
      </c>
      <c r="AM83" s="71">
        <f t="shared" si="118"/>
        <v>0</v>
      </c>
      <c r="AN83" s="71">
        <f t="shared" si="118"/>
        <v>0</v>
      </c>
      <c r="AO83" s="71">
        <f t="shared" si="118"/>
        <v>0</v>
      </c>
      <c r="AP83" s="71">
        <f t="shared" si="118"/>
        <v>0</v>
      </c>
      <c r="AQ83" s="26">
        <f>(IFERROR(AP83/$E83,0))</f>
        <v>0</v>
      </c>
      <c r="AR83" s="71">
        <f t="shared" ref="AR83" si="119">SUM(AR84:AR97)+SUM(AR100:AR112)</f>
        <v>0</v>
      </c>
      <c r="AS83" s="26">
        <f>(IFERROR(AR83/AP83,0))</f>
        <v>0</v>
      </c>
      <c r="AT83" s="71">
        <f t="shared" ref="AT83" si="120">SUM(AT84:AT97)+SUM(AT100:AT112)</f>
        <v>0</v>
      </c>
      <c r="AU83" s="26">
        <f>(IFERROR(AT83/$E83,0))</f>
        <v>0</v>
      </c>
      <c r="AV83" s="71">
        <f t="shared" ref="AV83" si="121">SUM(AV84:AV97)+SUM(AV100:AV112)</f>
        <v>0</v>
      </c>
      <c r="AW83" s="26">
        <f>(IFERROR(AV83/AT83,0))</f>
        <v>0</v>
      </c>
      <c r="AX83" s="71">
        <f t="shared" ref="AX83" si="122">SUM(AX84:AX97)+SUM(AX100:AX112)</f>
        <v>0</v>
      </c>
    </row>
    <row r="84" spans="1:50" s="11" customFormat="1" ht="15" x14ac:dyDescent="0.25">
      <c r="A84" s="98">
        <v>31110</v>
      </c>
      <c r="B84" s="101" t="s">
        <v>146</v>
      </c>
      <c r="C84" s="96">
        <f>'gastos 0001'!C84+'gastos 0099'!C84+'gastos 7201'!C84+'invers 7300'!C84+'gastos 9722'!C84+'gastos 9801'!C84+'gastos 9901'!C84</f>
        <v>0</v>
      </c>
      <c r="D84" s="96">
        <f>'gastos 0001'!D84+'gastos 0099'!D84+'gastos 7201'!D84+'invers 7300'!D84+'gastos 9722'!D84+'gastos 9801'!D84+'gastos 9901'!D84</f>
        <v>0</v>
      </c>
      <c r="E84" s="96">
        <f t="shared" ref="E84:E112" si="123">SUM(C84:D84)</f>
        <v>0</v>
      </c>
      <c r="F84" s="107">
        <f>'gastos 0001'!F84+'gastos 0099'!F84+'gastos 7201'!F84+'invers 7300'!F84+'gastos 9722'!F84+'gastos 9801'!F84+'gastos 9901'!F84</f>
        <v>0</v>
      </c>
      <c r="G84" s="56">
        <f>'gastos 0001'!G84+'gastos 0099'!G84+'gastos 7201'!G84+'invers 7300'!G84+'gastos 9722'!G84+'gastos 9801'!G84+'gastos 9901'!G84</f>
        <v>0</v>
      </c>
      <c r="H84" s="36">
        <f>'gastos 0001'!H84+'gastos 0099'!H84+'gastos 7201'!H84+'invers 7300'!H84+'gastos 9722'!H84+'gastos 9801'!H84+'gastos 9901'!H84</f>
        <v>0</v>
      </c>
      <c r="I84" s="36">
        <f>'gastos 0001'!I84+'gastos 0099'!I84+'gastos 7201'!I84+'invers 7300'!I84+'gastos 9722'!I84+'gastos 9801'!I84+'gastos 9901'!I84</f>
        <v>0</v>
      </c>
      <c r="J84" s="36">
        <f>'gastos 0001'!J84+'gastos 0099'!J84+'gastos 7201'!J84+'invers 7300'!J84+'gastos 9722'!J84+'gastos 9801'!J84+'gastos 9901'!J84</f>
        <v>0</v>
      </c>
      <c r="K84" s="36">
        <f>'gastos 0001'!K84+'gastos 0099'!K84+'gastos 7201'!K84+'invers 7300'!K84+'gastos 9722'!K84+'gastos 9801'!K84+'gastos 9901'!K84</f>
        <v>0</v>
      </c>
      <c r="L84" s="33">
        <f t="shared" ref="L84:L112" si="124">F84+H84+J84</f>
        <v>0</v>
      </c>
      <c r="M84" s="34">
        <f t="shared" ref="M84:M114" si="125">(IFERROR(L84/$E84,0))</f>
        <v>0</v>
      </c>
      <c r="N84" s="33">
        <f t="shared" ref="N84:N112" si="126">G84+I84+K84</f>
        <v>0</v>
      </c>
      <c r="O84" s="34">
        <f t="shared" ref="O84:O140" si="127">(IFERROR(N84/L84,0))</f>
        <v>0</v>
      </c>
      <c r="P84" s="56">
        <f>'gastos 0001'!P84+'gastos 0099'!P84+'gastos 7201'!P84+'invers 7300'!P84+'gastos 9722'!P84+'gastos 9801'!P84+'gastos 9901'!P84</f>
        <v>0</v>
      </c>
      <c r="Q84" s="56">
        <f>'gastos 0001'!Q84+'gastos 0099'!Q84+'gastos 7201'!Q84+'invers 7300'!Q84+'gastos 9722'!Q84+'gastos 9801'!Q84+'gastos 9901'!Q84</f>
        <v>0</v>
      </c>
      <c r="R84" s="56">
        <f>'gastos 0001'!R84+'gastos 0099'!R84+'gastos 7201'!R84+'invers 7300'!R84+'gastos 9722'!R84+'gastos 9801'!R84+'gastos 9901'!R84</f>
        <v>0</v>
      </c>
      <c r="S84" s="56">
        <f>'gastos 0001'!S84+'gastos 0099'!S84+'gastos 7201'!S84+'invers 7300'!S84+'gastos 9722'!S84+'gastos 9801'!S84+'gastos 9901'!S84</f>
        <v>0</v>
      </c>
      <c r="T84" s="56">
        <f>'gastos 0001'!T84+'gastos 0099'!T84+'gastos 7201'!T84+'invers 7300'!T84+'gastos 9722'!T84+'gastos 9801'!T84+'gastos 9901'!T84</f>
        <v>0</v>
      </c>
      <c r="U84" s="56">
        <f>'gastos 0001'!U84+'gastos 0099'!U84+'gastos 7201'!U84+'invers 7300'!U84+'gastos 9722'!U84+'gastos 9801'!U84+'gastos 9901'!U84</f>
        <v>0</v>
      </c>
      <c r="V84" s="33">
        <f t="shared" ref="V84:V112" si="128">P84+R84+T84</f>
        <v>0</v>
      </c>
      <c r="W84" s="34">
        <f t="shared" ref="W84:W114" si="129">(IFERROR(V84/$E84,0))</f>
        <v>0</v>
      </c>
      <c r="X84" s="33">
        <f t="shared" ref="X84:X112" si="130">Q84+S84+U84</f>
        <v>0</v>
      </c>
      <c r="Y84" s="34">
        <f t="shared" ref="Y84:Y140" si="131">(IFERROR(X84/V84,0))</f>
        <v>0</v>
      </c>
      <c r="Z84" s="56">
        <f>'gastos 0001'!Z84+'gastos 0099'!Z84+'gastos 7201'!Z84+'invers 7300'!Z84+'gastos 9722'!Z84+'gastos 9801'!Z84+'gastos 9901'!Z84</f>
        <v>0</v>
      </c>
      <c r="AA84" s="56">
        <f>'gastos 0001'!AA84+'gastos 0099'!AA84+'gastos 7201'!AA84+'invers 7300'!AA84+'gastos 9722'!AA84+'gastos 9801'!AA84+'gastos 9901'!AA84</f>
        <v>0</v>
      </c>
      <c r="AB84" s="56">
        <f>'gastos 0001'!AB84+'gastos 0099'!AB84+'gastos 7201'!AB84+'invers 7300'!AB84+'gastos 9722'!AB84+'gastos 9801'!AB84+'gastos 9901'!AB84</f>
        <v>0</v>
      </c>
      <c r="AC84" s="56">
        <f>'gastos 0001'!AC84+'gastos 0099'!AC84+'gastos 7201'!AC84+'invers 7300'!AC84+'gastos 9722'!AC84+'gastos 9801'!AC84+'gastos 9901'!AC84</f>
        <v>0</v>
      </c>
      <c r="AD84" s="56">
        <f>'gastos 0001'!AD84+'gastos 0099'!AD84+'gastos 7201'!AD84+'invers 7300'!AD84+'gastos 9722'!AD84+'gastos 9801'!AD84+'gastos 9901'!AD84</f>
        <v>0</v>
      </c>
      <c r="AE84" s="56">
        <f>'gastos 0001'!AE84+'gastos 0099'!AE84+'gastos 7201'!AE84+'invers 7300'!AE84+'gastos 9722'!AE84+'gastos 9801'!AE84+'gastos 9901'!AE84</f>
        <v>0</v>
      </c>
      <c r="AF84" s="33">
        <f t="shared" ref="AF84:AF112" si="132">Z84+AB84+AD84</f>
        <v>0</v>
      </c>
      <c r="AG84" s="34">
        <f t="shared" ref="AG84:AG114" si="133">(IFERROR(AF84/$E84,0))</f>
        <v>0</v>
      </c>
      <c r="AH84" s="33">
        <f t="shared" ref="AH84:AH112" si="134">AA84+AC84+AE84</f>
        <v>0</v>
      </c>
      <c r="AI84" s="34">
        <f t="shared" ref="AI84:AI140" si="135">(IFERROR(AH84/AF84,0))</f>
        <v>0</v>
      </c>
      <c r="AJ84" s="56">
        <f>'gastos 0001'!AJ84+'gastos 0099'!AJ84+'gastos 7201'!AJ84+'invers 7300'!AJ84+'gastos 9722'!AJ84+'gastos 9801'!AJ84+'gastos 9901'!AJ84</f>
        <v>0</v>
      </c>
      <c r="AK84" s="56">
        <f>'gastos 0001'!AK84+'gastos 0099'!AK84+'gastos 7201'!AK84+'invers 7300'!AK84+'gastos 9722'!AK84+'gastos 9801'!AK84+'gastos 9901'!AK84</f>
        <v>0</v>
      </c>
      <c r="AL84" s="56">
        <f>'gastos 0001'!AL84+'gastos 0099'!AL84+'gastos 7201'!AL84+'invers 7300'!AL84+'gastos 9722'!AL84+'gastos 9801'!AL84+'gastos 9901'!AL84</f>
        <v>0</v>
      </c>
      <c r="AM84" s="56">
        <f>'gastos 0001'!AM84+'gastos 0099'!AM84+'gastos 7201'!AM84+'invers 7300'!AM84+'gastos 9722'!AM84+'gastos 9801'!AM84+'gastos 9901'!AM84</f>
        <v>0</v>
      </c>
      <c r="AN84" s="56">
        <f>'gastos 0001'!AN84+'gastos 0099'!AN84+'gastos 7201'!AN84+'invers 7300'!AN84+'gastos 9722'!AN84+'gastos 9801'!AN84+'gastos 9901'!AN84</f>
        <v>0</v>
      </c>
      <c r="AO84" s="56">
        <f>'gastos 0001'!AO84+'gastos 0099'!AO84+'gastos 7201'!AO84+'invers 7300'!AO84+'gastos 9722'!AO84+'gastos 9801'!AO84+'gastos 9901'!AO84</f>
        <v>0</v>
      </c>
      <c r="AP84" s="33">
        <f t="shared" ref="AP84:AP112" si="136">AJ84+AL84+AN84</f>
        <v>0</v>
      </c>
      <c r="AQ84" s="34">
        <f t="shared" ref="AQ84:AQ140" si="137">(IFERROR(AP84/$E84,0))</f>
        <v>0</v>
      </c>
      <c r="AR84" s="33">
        <f t="shared" ref="AR84:AR112" si="138">AK84+AM84+AO84</f>
        <v>0</v>
      </c>
      <c r="AS84" s="34">
        <f t="shared" ref="AS84:AS140" si="139">(IFERROR(AR84/AP84,0))</f>
        <v>0</v>
      </c>
      <c r="AT84" s="33">
        <f t="shared" si="17"/>
        <v>0</v>
      </c>
      <c r="AU84" s="34">
        <f t="shared" ref="AU84:AU140" si="140">(IFERROR(AT84/$E84,0))</f>
        <v>0</v>
      </c>
      <c r="AV84" s="33">
        <f t="shared" si="18"/>
        <v>0</v>
      </c>
      <c r="AW84" s="34">
        <f t="shared" ref="AW84:AW140" si="141">(IFERROR(AV84/AT84,0))</f>
        <v>0</v>
      </c>
      <c r="AX84" s="57">
        <f t="shared" si="19"/>
        <v>0</v>
      </c>
    </row>
    <row r="85" spans="1:50" s="11" customFormat="1" ht="15" x14ac:dyDescent="0.25">
      <c r="A85" s="98">
        <v>31120</v>
      </c>
      <c r="B85" s="101" t="s">
        <v>80</v>
      </c>
      <c r="C85" s="96">
        <f>'gastos 0001'!C85+'gastos 0099'!C85+'gastos 7201'!C85+'invers 7300'!C85+'gastos 9722'!C85+'gastos 9801'!C85+'gastos 9901'!C85</f>
        <v>0</v>
      </c>
      <c r="D85" s="96">
        <f>'gastos 0001'!D85+'gastos 0099'!D85+'gastos 7201'!D85+'invers 7300'!D85+'gastos 9722'!D85+'gastos 9801'!D85+'gastos 9901'!D85</f>
        <v>0</v>
      </c>
      <c r="E85" s="96">
        <f t="shared" si="123"/>
        <v>0</v>
      </c>
      <c r="F85" s="107">
        <f>'gastos 0001'!F85+'gastos 0099'!F85+'gastos 7201'!F85+'invers 7300'!F85+'gastos 9722'!F85+'gastos 9801'!F85+'gastos 9901'!F85</f>
        <v>0</v>
      </c>
      <c r="G85" s="56">
        <f>'gastos 0001'!G85+'gastos 0099'!G85+'gastos 7201'!G85+'invers 7300'!G85+'gastos 9722'!G85+'gastos 9801'!G85+'gastos 9901'!G85</f>
        <v>0</v>
      </c>
      <c r="H85" s="36">
        <f>'gastos 0001'!H85+'gastos 0099'!H85+'gastos 7201'!H85+'invers 7300'!H85+'gastos 9722'!H85+'gastos 9801'!H85+'gastos 9901'!H85</f>
        <v>0</v>
      </c>
      <c r="I85" s="36">
        <f>'gastos 0001'!I85+'gastos 0099'!I85+'gastos 7201'!I85+'invers 7300'!I85+'gastos 9722'!I85+'gastos 9801'!I85+'gastos 9901'!I85</f>
        <v>0</v>
      </c>
      <c r="J85" s="36">
        <f>'gastos 0001'!J85+'gastos 0099'!J85+'gastos 7201'!J85+'invers 7300'!J85+'gastos 9722'!J85+'gastos 9801'!J85+'gastos 9901'!J85</f>
        <v>0</v>
      </c>
      <c r="K85" s="36">
        <f>'gastos 0001'!K85+'gastos 0099'!K85+'gastos 7201'!K85+'invers 7300'!K85+'gastos 9722'!K85+'gastos 9801'!K85+'gastos 9901'!K85</f>
        <v>0</v>
      </c>
      <c r="L85" s="33">
        <f t="shared" si="124"/>
        <v>0</v>
      </c>
      <c r="M85" s="34">
        <f t="shared" si="125"/>
        <v>0</v>
      </c>
      <c r="N85" s="33">
        <f t="shared" si="126"/>
        <v>0</v>
      </c>
      <c r="O85" s="34">
        <f t="shared" si="127"/>
        <v>0</v>
      </c>
      <c r="P85" s="56">
        <f>'gastos 0001'!P85+'gastos 0099'!P85+'gastos 7201'!P85+'invers 7300'!P85+'gastos 9722'!P85+'gastos 9801'!P85+'gastos 9901'!P85</f>
        <v>0</v>
      </c>
      <c r="Q85" s="56">
        <f>'gastos 0001'!Q85+'gastos 0099'!Q85+'gastos 7201'!Q85+'invers 7300'!Q85+'gastos 9722'!Q85+'gastos 9801'!Q85+'gastos 9901'!Q85</f>
        <v>0</v>
      </c>
      <c r="R85" s="56">
        <f>'gastos 0001'!R85+'gastos 0099'!R85+'gastos 7201'!R85+'invers 7300'!R85+'gastos 9722'!R85+'gastos 9801'!R85+'gastos 9901'!R85</f>
        <v>0</v>
      </c>
      <c r="S85" s="56">
        <f>'gastos 0001'!S85+'gastos 0099'!S85+'gastos 7201'!S85+'invers 7300'!S85+'gastos 9722'!S85+'gastos 9801'!S85+'gastos 9901'!S85</f>
        <v>0</v>
      </c>
      <c r="T85" s="56">
        <f>'gastos 0001'!T85+'gastos 0099'!T85+'gastos 7201'!T85+'invers 7300'!T85+'gastos 9722'!T85+'gastos 9801'!T85+'gastos 9901'!T85</f>
        <v>0</v>
      </c>
      <c r="U85" s="56">
        <f>'gastos 0001'!U85+'gastos 0099'!U85+'gastos 7201'!U85+'invers 7300'!U85+'gastos 9722'!U85+'gastos 9801'!U85+'gastos 9901'!U85</f>
        <v>0</v>
      </c>
      <c r="V85" s="33">
        <f t="shared" si="128"/>
        <v>0</v>
      </c>
      <c r="W85" s="34">
        <f t="shared" si="129"/>
        <v>0</v>
      </c>
      <c r="X85" s="33">
        <f t="shared" si="130"/>
        <v>0</v>
      </c>
      <c r="Y85" s="34">
        <f t="shared" si="131"/>
        <v>0</v>
      </c>
      <c r="Z85" s="56">
        <f>'gastos 0001'!Z85+'gastos 0099'!Z85+'gastos 7201'!Z85+'invers 7300'!Z85+'gastos 9722'!Z85+'gastos 9801'!Z85+'gastos 9901'!Z85</f>
        <v>0</v>
      </c>
      <c r="AA85" s="56">
        <f>'gastos 0001'!AA85+'gastos 0099'!AA85+'gastos 7201'!AA85+'invers 7300'!AA85+'gastos 9722'!AA85+'gastos 9801'!AA85+'gastos 9901'!AA85</f>
        <v>0</v>
      </c>
      <c r="AB85" s="56">
        <f>'gastos 0001'!AB85+'gastos 0099'!AB85+'gastos 7201'!AB85+'invers 7300'!AB85+'gastos 9722'!AB85+'gastos 9801'!AB85+'gastos 9901'!AB85</f>
        <v>0</v>
      </c>
      <c r="AC85" s="56">
        <f>'gastos 0001'!AC85+'gastos 0099'!AC85+'gastos 7201'!AC85+'invers 7300'!AC85+'gastos 9722'!AC85+'gastos 9801'!AC85+'gastos 9901'!AC85</f>
        <v>0</v>
      </c>
      <c r="AD85" s="56">
        <f>'gastos 0001'!AD85+'gastos 0099'!AD85+'gastos 7201'!AD85+'invers 7300'!AD85+'gastos 9722'!AD85+'gastos 9801'!AD85+'gastos 9901'!AD85</f>
        <v>0</v>
      </c>
      <c r="AE85" s="56">
        <f>'gastos 0001'!AE85+'gastos 0099'!AE85+'gastos 7201'!AE85+'invers 7300'!AE85+'gastos 9722'!AE85+'gastos 9801'!AE85+'gastos 9901'!AE85</f>
        <v>0</v>
      </c>
      <c r="AF85" s="33">
        <f t="shared" si="132"/>
        <v>0</v>
      </c>
      <c r="AG85" s="34">
        <f t="shared" si="133"/>
        <v>0</v>
      </c>
      <c r="AH85" s="33">
        <f t="shared" si="134"/>
        <v>0</v>
      </c>
      <c r="AI85" s="34">
        <f t="shared" si="135"/>
        <v>0</v>
      </c>
      <c r="AJ85" s="56">
        <f>'gastos 0001'!AJ85+'gastos 0099'!AJ85+'gastos 7201'!AJ85+'invers 7300'!AJ85+'gastos 9722'!AJ85+'gastos 9801'!AJ85+'gastos 9901'!AJ85</f>
        <v>0</v>
      </c>
      <c r="AK85" s="56">
        <f>'gastos 0001'!AK85+'gastos 0099'!AK85+'gastos 7201'!AK85+'invers 7300'!AK85+'gastos 9722'!AK85+'gastos 9801'!AK85+'gastos 9901'!AK85</f>
        <v>0</v>
      </c>
      <c r="AL85" s="56">
        <f>'gastos 0001'!AL85+'gastos 0099'!AL85+'gastos 7201'!AL85+'invers 7300'!AL85+'gastos 9722'!AL85+'gastos 9801'!AL85+'gastos 9901'!AL85</f>
        <v>0</v>
      </c>
      <c r="AM85" s="56">
        <f>'gastos 0001'!AM85+'gastos 0099'!AM85+'gastos 7201'!AM85+'invers 7300'!AM85+'gastos 9722'!AM85+'gastos 9801'!AM85+'gastos 9901'!AM85</f>
        <v>0</v>
      </c>
      <c r="AN85" s="56">
        <f>'gastos 0001'!AN85+'gastos 0099'!AN85+'gastos 7201'!AN85+'invers 7300'!AN85+'gastos 9722'!AN85+'gastos 9801'!AN85+'gastos 9901'!AN85</f>
        <v>0</v>
      </c>
      <c r="AO85" s="56">
        <f>'gastos 0001'!AO85+'gastos 0099'!AO85+'gastos 7201'!AO85+'invers 7300'!AO85+'gastos 9722'!AO85+'gastos 9801'!AO85+'gastos 9901'!AO85</f>
        <v>0</v>
      </c>
      <c r="AP85" s="33">
        <f t="shared" si="136"/>
        <v>0</v>
      </c>
      <c r="AQ85" s="34">
        <f t="shared" si="137"/>
        <v>0</v>
      </c>
      <c r="AR85" s="33">
        <f t="shared" si="138"/>
        <v>0</v>
      </c>
      <c r="AS85" s="34">
        <f t="shared" si="139"/>
        <v>0</v>
      </c>
      <c r="AT85" s="33">
        <f t="shared" si="17"/>
        <v>0</v>
      </c>
      <c r="AU85" s="34">
        <f t="shared" si="140"/>
        <v>0</v>
      </c>
      <c r="AV85" s="33">
        <f t="shared" si="18"/>
        <v>0</v>
      </c>
      <c r="AW85" s="34">
        <f t="shared" si="141"/>
        <v>0</v>
      </c>
      <c r="AX85" s="57">
        <f t="shared" si="19"/>
        <v>0</v>
      </c>
    </row>
    <row r="86" spans="1:50" s="11" customFormat="1" ht="15" x14ac:dyDescent="0.25">
      <c r="A86" s="98">
        <v>31140</v>
      </c>
      <c r="B86" s="101" t="s">
        <v>81</v>
      </c>
      <c r="C86" s="96">
        <f>'gastos 0001'!C86+'gastos 0099'!C86+'gastos 7201'!C86+'invers 7300'!C86+'gastos 9722'!C86+'gastos 9801'!C86+'gastos 9901'!C86</f>
        <v>0</v>
      </c>
      <c r="D86" s="96">
        <f>'gastos 0001'!D86+'gastos 0099'!D86+'gastos 7201'!D86+'invers 7300'!D86+'gastos 9722'!D86+'gastos 9801'!D86+'gastos 9901'!D86</f>
        <v>0</v>
      </c>
      <c r="E86" s="96">
        <f t="shared" si="123"/>
        <v>0</v>
      </c>
      <c r="F86" s="107">
        <f>'gastos 0001'!F86+'gastos 0099'!F86+'gastos 7201'!F86+'invers 7300'!F86+'gastos 9722'!F86+'gastos 9801'!F86+'gastos 9901'!F86</f>
        <v>0</v>
      </c>
      <c r="G86" s="56">
        <f>'gastos 0001'!G86+'gastos 0099'!G86+'gastos 7201'!G86+'invers 7300'!G86+'gastos 9722'!G86+'gastos 9801'!G86+'gastos 9901'!G86</f>
        <v>0</v>
      </c>
      <c r="H86" s="36">
        <f>'gastos 0001'!H86+'gastos 0099'!H86+'gastos 7201'!H86+'invers 7300'!H86+'gastos 9722'!H86+'gastos 9801'!H86+'gastos 9901'!H86</f>
        <v>0</v>
      </c>
      <c r="I86" s="36">
        <f>'gastos 0001'!I86+'gastos 0099'!I86+'gastos 7201'!I86+'invers 7300'!I86+'gastos 9722'!I86+'gastos 9801'!I86+'gastos 9901'!I86</f>
        <v>0</v>
      </c>
      <c r="J86" s="36">
        <f>'gastos 0001'!J86+'gastos 0099'!J86+'gastos 7201'!J86+'invers 7300'!J86+'gastos 9722'!J86+'gastos 9801'!J86+'gastos 9901'!J86</f>
        <v>0</v>
      </c>
      <c r="K86" s="36">
        <f>'gastos 0001'!K86+'gastos 0099'!K86+'gastos 7201'!K86+'invers 7300'!K86+'gastos 9722'!K86+'gastos 9801'!K86+'gastos 9901'!K86</f>
        <v>0</v>
      </c>
      <c r="L86" s="33">
        <f t="shared" si="124"/>
        <v>0</v>
      </c>
      <c r="M86" s="34">
        <f t="shared" si="125"/>
        <v>0</v>
      </c>
      <c r="N86" s="33">
        <f t="shared" si="126"/>
        <v>0</v>
      </c>
      <c r="O86" s="34">
        <f t="shared" si="127"/>
        <v>0</v>
      </c>
      <c r="P86" s="56">
        <f>'gastos 0001'!P86+'gastos 0099'!P86+'gastos 7201'!P86+'invers 7300'!P86+'gastos 9722'!P86+'gastos 9801'!P86+'gastos 9901'!P86</f>
        <v>0</v>
      </c>
      <c r="Q86" s="56">
        <f>'gastos 0001'!Q86+'gastos 0099'!Q86+'gastos 7201'!Q86+'invers 7300'!Q86+'gastos 9722'!Q86+'gastos 9801'!Q86+'gastos 9901'!Q86</f>
        <v>0</v>
      </c>
      <c r="R86" s="56">
        <f>'gastos 0001'!R86+'gastos 0099'!R86+'gastos 7201'!R86+'invers 7300'!R86+'gastos 9722'!R86+'gastos 9801'!R86+'gastos 9901'!R86</f>
        <v>0</v>
      </c>
      <c r="S86" s="56">
        <f>'gastos 0001'!S86+'gastos 0099'!S86+'gastos 7201'!S86+'invers 7300'!S86+'gastos 9722'!S86+'gastos 9801'!S86+'gastos 9901'!S86</f>
        <v>0</v>
      </c>
      <c r="T86" s="56">
        <f>'gastos 0001'!T86+'gastos 0099'!T86+'gastos 7201'!T86+'invers 7300'!T86+'gastos 9722'!T86+'gastos 9801'!T86+'gastos 9901'!T86</f>
        <v>0</v>
      </c>
      <c r="U86" s="56">
        <f>'gastos 0001'!U86+'gastos 0099'!U86+'gastos 7201'!U86+'invers 7300'!U86+'gastos 9722'!U86+'gastos 9801'!U86+'gastos 9901'!U86</f>
        <v>0</v>
      </c>
      <c r="V86" s="33">
        <f t="shared" si="128"/>
        <v>0</v>
      </c>
      <c r="W86" s="34">
        <f t="shared" si="129"/>
        <v>0</v>
      </c>
      <c r="X86" s="33">
        <f t="shared" si="130"/>
        <v>0</v>
      </c>
      <c r="Y86" s="34">
        <f t="shared" si="131"/>
        <v>0</v>
      </c>
      <c r="Z86" s="56">
        <f>'gastos 0001'!Z86+'gastos 0099'!Z86+'gastos 7201'!Z86+'invers 7300'!Z86+'gastos 9722'!Z86+'gastos 9801'!Z86+'gastos 9901'!Z86</f>
        <v>0</v>
      </c>
      <c r="AA86" s="56">
        <f>'gastos 0001'!AA86+'gastos 0099'!AA86+'gastos 7201'!AA86+'invers 7300'!AA86+'gastos 9722'!AA86+'gastos 9801'!AA86+'gastos 9901'!AA86</f>
        <v>0</v>
      </c>
      <c r="AB86" s="56">
        <f>'gastos 0001'!AB86+'gastos 0099'!AB86+'gastos 7201'!AB86+'invers 7300'!AB86+'gastos 9722'!AB86+'gastos 9801'!AB86+'gastos 9901'!AB86</f>
        <v>0</v>
      </c>
      <c r="AC86" s="56">
        <f>'gastos 0001'!AC86+'gastos 0099'!AC86+'gastos 7201'!AC86+'invers 7300'!AC86+'gastos 9722'!AC86+'gastos 9801'!AC86+'gastos 9901'!AC86</f>
        <v>0</v>
      </c>
      <c r="AD86" s="56">
        <f>'gastos 0001'!AD86+'gastos 0099'!AD86+'gastos 7201'!AD86+'invers 7300'!AD86+'gastos 9722'!AD86+'gastos 9801'!AD86+'gastos 9901'!AD86</f>
        <v>0</v>
      </c>
      <c r="AE86" s="56">
        <f>'gastos 0001'!AE86+'gastos 0099'!AE86+'gastos 7201'!AE86+'invers 7300'!AE86+'gastos 9722'!AE86+'gastos 9801'!AE86+'gastos 9901'!AE86</f>
        <v>0</v>
      </c>
      <c r="AF86" s="33">
        <f t="shared" si="132"/>
        <v>0</v>
      </c>
      <c r="AG86" s="34">
        <f t="shared" si="133"/>
        <v>0</v>
      </c>
      <c r="AH86" s="33">
        <f t="shared" si="134"/>
        <v>0</v>
      </c>
      <c r="AI86" s="34">
        <f t="shared" si="135"/>
        <v>0</v>
      </c>
      <c r="AJ86" s="56">
        <f>'gastos 0001'!AJ86+'gastos 0099'!AJ86+'gastos 7201'!AJ86+'invers 7300'!AJ86+'gastos 9722'!AJ86+'gastos 9801'!AJ86+'gastos 9901'!AJ86</f>
        <v>0</v>
      </c>
      <c r="AK86" s="56">
        <f>'gastos 0001'!AK86+'gastos 0099'!AK86+'gastos 7201'!AK86+'invers 7300'!AK86+'gastos 9722'!AK86+'gastos 9801'!AK86+'gastos 9901'!AK86</f>
        <v>0</v>
      </c>
      <c r="AL86" s="56">
        <f>'gastos 0001'!AL86+'gastos 0099'!AL86+'gastos 7201'!AL86+'invers 7300'!AL86+'gastos 9722'!AL86+'gastos 9801'!AL86+'gastos 9901'!AL86</f>
        <v>0</v>
      </c>
      <c r="AM86" s="56">
        <f>'gastos 0001'!AM86+'gastos 0099'!AM86+'gastos 7201'!AM86+'invers 7300'!AM86+'gastos 9722'!AM86+'gastos 9801'!AM86+'gastos 9901'!AM86</f>
        <v>0</v>
      </c>
      <c r="AN86" s="56">
        <f>'gastos 0001'!AN86+'gastos 0099'!AN86+'gastos 7201'!AN86+'invers 7300'!AN86+'gastos 9722'!AN86+'gastos 9801'!AN86+'gastos 9901'!AN86</f>
        <v>0</v>
      </c>
      <c r="AO86" s="56">
        <f>'gastos 0001'!AO86+'gastos 0099'!AO86+'gastos 7201'!AO86+'invers 7300'!AO86+'gastos 9722'!AO86+'gastos 9801'!AO86+'gastos 9901'!AO86</f>
        <v>0</v>
      </c>
      <c r="AP86" s="33">
        <f t="shared" si="136"/>
        <v>0</v>
      </c>
      <c r="AQ86" s="34">
        <f t="shared" si="137"/>
        <v>0</v>
      </c>
      <c r="AR86" s="33">
        <f t="shared" si="138"/>
        <v>0</v>
      </c>
      <c r="AS86" s="34">
        <f t="shared" si="139"/>
        <v>0</v>
      </c>
      <c r="AT86" s="33">
        <f t="shared" si="17"/>
        <v>0</v>
      </c>
      <c r="AU86" s="34">
        <f t="shared" si="140"/>
        <v>0</v>
      </c>
      <c r="AV86" s="33">
        <f t="shared" si="18"/>
        <v>0</v>
      </c>
      <c r="AW86" s="34">
        <f t="shared" si="141"/>
        <v>0</v>
      </c>
      <c r="AX86" s="57">
        <f t="shared" si="19"/>
        <v>0</v>
      </c>
    </row>
    <row r="87" spans="1:50" s="11" customFormat="1" ht="15" x14ac:dyDescent="0.25">
      <c r="A87" s="98">
        <v>31300</v>
      </c>
      <c r="B87" s="101" t="s">
        <v>82</v>
      </c>
      <c r="C87" s="96">
        <f>'gastos 0001'!C87+'gastos 0099'!C87+'gastos 7201'!C87+'invers 7300'!C87+'gastos 9722'!C87+'gastos 9801'!C87+'gastos 9901'!C87</f>
        <v>0</v>
      </c>
      <c r="D87" s="96">
        <f>'gastos 0001'!D87+'gastos 0099'!D87+'gastos 7201'!D87+'invers 7300'!D87+'gastos 9722'!D87+'gastos 9801'!D87+'gastos 9901'!D87</f>
        <v>0</v>
      </c>
      <c r="E87" s="96">
        <f t="shared" si="123"/>
        <v>0</v>
      </c>
      <c r="F87" s="107">
        <f>'gastos 0001'!F87+'gastos 0099'!F87+'gastos 7201'!F87+'invers 7300'!F87+'gastos 9722'!F87+'gastos 9801'!F87+'gastos 9901'!F87</f>
        <v>0</v>
      </c>
      <c r="G87" s="56">
        <f>'gastos 0001'!G87+'gastos 0099'!G87+'gastos 7201'!G87+'invers 7300'!G87+'gastos 9722'!G87+'gastos 9801'!G87+'gastos 9901'!G87</f>
        <v>0</v>
      </c>
      <c r="H87" s="36">
        <f>'gastos 0001'!H87+'gastos 0099'!H87+'gastos 7201'!H87+'invers 7300'!H87+'gastos 9722'!H87+'gastos 9801'!H87+'gastos 9901'!H87</f>
        <v>0</v>
      </c>
      <c r="I87" s="36">
        <f>'gastos 0001'!I87+'gastos 0099'!I87+'gastos 7201'!I87+'invers 7300'!I87+'gastos 9722'!I87+'gastos 9801'!I87+'gastos 9901'!I87</f>
        <v>0</v>
      </c>
      <c r="J87" s="36">
        <f>'gastos 0001'!J87+'gastos 0099'!J87+'gastos 7201'!J87+'invers 7300'!J87+'gastos 9722'!J87+'gastos 9801'!J87+'gastos 9901'!J87</f>
        <v>0</v>
      </c>
      <c r="K87" s="36">
        <f>'gastos 0001'!K87+'gastos 0099'!K87+'gastos 7201'!K87+'invers 7300'!K87+'gastos 9722'!K87+'gastos 9801'!K87+'gastos 9901'!K87</f>
        <v>0</v>
      </c>
      <c r="L87" s="33">
        <f t="shared" si="124"/>
        <v>0</v>
      </c>
      <c r="M87" s="34">
        <f t="shared" si="125"/>
        <v>0</v>
      </c>
      <c r="N87" s="33">
        <f t="shared" si="126"/>
        <v>0</v>
      </c>
      <c r="O87" s="34">
        <f t="shared" si="127"/>
        <v>0</v>
      </c>
      <c r="P87" s="56">
        <f>'gastos 0001'!P87+'gastos 0099'!P87+'gastos 7201'!P87+'invers 7300'!P87+'gastos 9722'!P87+'gastos 9801'!P87+'gastos 9901'!P87</f>
        <v>0</v>
      </c>
      <c r="Q87" s="56">
        <f>'gastos 0001'!Q87+'gastos 0099'!Q87+'gastos 7201'!Q87+'invers 7300'!Q87+'gastos 9722'!Q87+'gastos 9801'!Q87+'gastos 9901'!Q87</f>
        <v>0</v>
      </c>
      <c r="R87" s="56">
        <f>'gastos 0001'!R87+'gastos 0099'!R87+'gastos 7201'!R87+'invers 7300'!R87+'gastos 9722'!R87+'gastos 9801'!R87+'gastos 9901'!R87</f>
        <v>0</v>
      </c>
      <c r="S87" s="56">
        <f>'gastos 0001'!S87+'gastos 0099'!S87+'gastos 7201'!S87+'invers 7300'!S87+'gastos 9722'!S87+'gastos 9801'!S87+'gastos 9901'!S87</f>
        <v>0</v>
      </c>
      <c r="T87" s="56">
        <f>'gastos 0001'!T87+'gastos 0099'!T87+'gastos 7201'!T87+'invers 7300'!T87+'gastos 9722'!T87+'gastos 9801'!T87+'gastos 9901'!T87</f>
        <v>0</v>
      </c>
      <c r="U87" s="56">
        <f>'gastos 0001'!U87+'gastos 0099'!U87+'gastos 7201'!U87+'invers 7300'!U87+'gastos 9722'!U87+'gastos 9801'!U87+'gastos 9901'!U87</f>
        <v>0</v>
      </c>
      <c r="V87" s="33">
        <f t="shared" si="128"/>
        <v>0</v>
      </c>
      <c r="W87" s="34">
        <f t="shared" si="129"/>
        <v>0</v>
      </c>
      <c r="X87" s="33">
        <f t="shared" si="130"/>
        <v>0</v>
      </c>
      <c r="Y87" s="34">
        <f t="shared" si="131"/>
        <v>0</v>
      </c>
      <c r="Z87" s="56">
        <f>'gastos 0001'!Z87+'gastos 0099'!Z87+'gastos 7201'!Z87+'invers 7300'!Z87+'gastos 9722'!Z87+'gastos 9801'!Z87+'gastos 9901'!Z87</f>
        <v>0</v>
      </c>
      <c r="AA87" s="56">
        <f>'gastos 0001'!AA87+'gastos 0099'!AA87+'gastos 7201'!AA87+'invers 7300'!AA87+'gastos 9722'!AA87+'gastos 9801'!AA87+'gastos 9901'!AA87</f>
        <v>0</v>
      </c>
      <c r="AB87" s="56">
        <f>'gastos 0001'!AB87+'gastos 0099'!AB87+'gastos 7201'!AB87+'invers 7300'!AB87+'gastos 9722'!AB87+'gastos 9801'!AB87+'gastos 9901'!AB87</f>
        <v>0</v>
      </c>
      <c r="AC87" s="56">
        <f>'gastos 0001'!AC87+'gastos 0099'!AC87+'gastos 7201'!AC87+'invers 7300'!AC87+'gastos 9722'!AC87+'gastos 9801'!AC87+'gastos 9901'!AC87</f>
        <v>0</v>
      </c>
      <c r="AD87" s="56">
        <f>'gastos 0001'!AD87+'gastos 0099'!AD87+'gastos 7201'!AD87+'invers 7300'!AD87+'gastos 9722'!AD87+'gastos 9801'!AD87+'gastos 9901'!AD87</f>
        <v>0</v>
      </c>
      <c r="AE87" s="56">
        <f>'gastos 0001'!AE87+'gastos 0099'!AE87+'gastos 7201'!AE87+'invers 7300'!AE87+'gastos 9722'!AE87+'gastos 9801'!AE87+'gastos 9901'!AE87</f>
        <v>0</v>
      </c>
      <c r="AF87" s="33">
        <f t="shared" si="132"/>
        <v>0</v>
      </c>
      <c r="AG87" s="34">
        <f t="shared" si="133"/>
        <v>0</v>
      </c>
      <c r="AH87" s="33">
        <f t="shared" si="134"/>
        <v>0</v>
      </c>
      <c r="AI87" s="34">
        <f t="shared" si="135"/>
        <v>0</v>
      </c>
      <c r="AJ87" s="56">
        <f>'gastos 0001'!AJ87+'gastos 0099'!AJ87+'gastos 7201'!AJ87+'invers 7300'!AJ87+'gastos 9722'!AJ87+'gastos 9801'!AJ87+'gastos 9901'!AJ87</f>
        <v>0</v>
      </c>
      <c r="AK87" s="56">
        <f>'gastos 0001'!AK87+'gastos 0099'!AK87+'gastos 7201'!AK87+'invers 7300'!AK87+'gastos 9722'!AK87+'gastos 9801'!AK87+'gastos 9901'!AK87</f>
        <v>0</v>
      </c>
      <c r="AL87" s="56">
        <f>'gastos 0001'!AL87+'gastos 0099'!AL87+'gastos 7201'!AL87+'invers 7300'!AL87+'gastos 9722'!AL87+'gastos 9801'!AL87+'gastos 9901'!AL87</f>
        <v>0</v>
      </c>
      <c r="AM87" s="56">
        <f>'gastos 0001'!AM87+'gastos 0099'!AM87+'gastos 7201'!AM87+'invers 7300'!AM87+'gastos 9722'!AM87+'gastos 9801'!AM87+'gastos 9901'!AM87</f>
        <v>0</v>
      </c>
      <c r="AN87" s="56">
        <f>'gastos 0001'!AN87+'gastos 0099'!AN87+'gastos 7201'!AN87+'invers 7300'!AN87+'gastos 9722'!AN87+'gastos 9801'!AN87+'gastos 9901'!AN87</f>
        <v>0</v>
      </c>
      <c r="AO87" s="56">
        <f>'gastos 0001'!AO87+'gastos 0099'!AO87+'gastos 7201'!AO87+'invers 7300'!AO87+'gastos 9722'!AO87+'gastos 9801'!AO87+'gastos 9901'!AO87</f>
        <v>0</v>
      </c>
      <c r="AP87" s="33">
        <f t="shared" si="136"/>
        <v>0</v>
      </c>
      <c r="AQ87" s="34">
        <f t="shared" si="137"/>
        <v>0</v>
      </c>
      <c r="AR87" s="33">
        <f t="shared" si="138"/>
        <v>0</v>
      </c>
      <c r="AS87" s="34">
        <f t="shared" si="139"/>
        <v>0</v>
      </c>
      <c r="AT87" s="33">
        <f t="shared" si="17"/>
        <v>0</v>
      </c>
      <c r="AU87" s="34">
        <f t="shared" si="140"/>
        <v>0</v>
      </c>
      <c r="AV87" s="33">
        <f t="shared" si="18"/>
        <v>0</v>
      </c>
      <c r="AW87" s="34">
        <f t="shared" si="141"/>
        <v>0</v>
      </c>
      <c r="AX87" s="57">
        <f t="shared" si="19"/>
        <v>0</v>
      </c>
    </row>
    <row r="88" spans="1:50" s="11" customFormat="1" ht="15" x14ac:dyDescent="0.25">
      <c r="A88" s="94">
        <v>32100</v>
      </c>
      <c r="B88" s="101" t="s">
        <v>83</v>
      </c>
      <c r="C88" s="96">
        <f>'gastos 0001'!C88+'gastos 0099'!C88+'gastos 7201'!C88+'invers 7300'!C88+'gastos 9722'!C88+'gastos 9801'!C88+'gastos 9901'!C88</f>
        <v>0</v>
      </c>
      <c r="D88" s="96">
        <f>'gastos 0001'!D88+'gastos 0099'!D88+'gastos 7201'!D88+'invers 7300'!D88+'gastos 9722'!D88+'gastos 9801'!D88+'gastos 9901'!D88</f>
        <v>0</v>
      </c>
      <c r="E88" s="96">
        <f t="shared" si="123"/>
        <v>0</v>
      </c>
      <c r="F88" s="107">
        <f>'gastos 0001'!F88+'gastos 0099'!F88+'gastos 7201'!F88+'invers 7300'!F88+'gastos 9722'!F88+'gastos 9801'!F88+'gastos 9901'!F88</f>
        <v>0</v>
      </c>
      <c r="G88" s="56">
        <f>'gastos 0001'!G88+'gastos 0099'!G88+'gastos 7201'!G88+'invers 7300'!G88+'gastos 9722'!G88+'gastos 9801'!G88+'gastos 9901'!G88</f>
        <v>0</v>
      </c>
      <c r="H88" s="36">
        <f>'gastos 0001'!H88+'gastos 0099'!H88+'gastos 7201'!H88+'invers 7300'!H88+'gastos 9722'!H88+'gastos 9801'!H88+'gastos 9901'!H88</f>
        <v>0</v>
      </c>
      <c r="I88" s="36">
        <f>'gastos 0001'!I88+'gastos 0099'!I88+'gastos 7201'!I88+'invers 7300'!I88+'gastos 9722'!I88+'gastos 9801'!I88+'gastos 9901'!I88</f>
        <v>0</v>
      </c>
      <c r="J88" s="36">
        <f>'gastos 0001'!J88+'gastos 0099'!J88+'gastos 7201'!J88+'invers 7300'!J88+'gastos 9722'!J88+'gastos 9801'!J88+'gastos 9901'!J88</f>
        <v>0</v>
      </c>
      <c r="K88" s="36">
        <f>'gastos 0001'!K88+'gastos 0099'!K88+'gastos 7201'!K88+'invers 7300'!K88+'gastos 9722'!K88+'gastos 9801'!K88+'gastos 9901'!K88</f>
        <v>0</v>
      </c>
      <c r="L88" s="33">
        <f t="shared" si="124"/>
        <v>0</v>
      </c>
      <c r="M88" s="34">
        <f t="shared" si="125"/>
        <v>0</v>
      </c>
      <c r="N88" s="33">
        <f t="shared" si="126"/>
        <v>0</v>
      </c>
      <c r="O88" s="34">
        <f t="shared" si="127"/>
        <v>0</v>
      </c>
      <c r="P88" s="56">
        <f>'gastos 0001'!P88+'gastos 0099'!P88+'gastos 7201'!P88+'invers 7300'!P88+'gastos 9722'!P88+'gastos 9801'!P88+'gastos 9901'!P88</f>
        <v>0</v>
      </c>
      <c r="Q88" s="56">
        <f>'gastos 0001'!Q88+'gastos 0099'!Q88+'gastos 7201'!Q88+'invers 7300'!Q88+'gastos 9722'!Q88+'gastos 9801'!Q88+'gastos 9901'!Q88</f>
        <v>0</v>
      </c>
      <c r="R88" s="56">
        <f>'gastos 0001'!R88+'gastos 0099'!R88+'gastos 7201'!R88+'invers 7300'!R88+'gastos 9722'!R88+'gastos 9801'!R88+'gastos 9901'!R88</f>
        <v>0</v>
      </c>
      <c r="S88" s="56">
        <f>'gastos 0001'!S88+'gastos 0099'!S88+'gastos 7201'!S88+'invers 7300'!S88+'gastos 9722'!S88+'gastos 9801'!S88+'gastos 9901'!S88</f>
        <v>0</v>
      </c>
      <c r="T88" s="56">
        <f>'gastos 0001'!T88+'gastos 0099'!T88+'gastos 7201'!T88+'invers 7300'!T88+'gastos 9722'!T88+'gastos 9801'!T88+'gastos 9901'!T88</f>
        <v>0</v>
      </c>
      <c r="U88" s="56">
        <f>'gastos 0001'!U88+'gastos 0099'!U88+'gastos 7201'!U88+'invers 7300'!U88+'gastos 9722'!U88+'gastos 9801'!U88+'gastos 9901'!U88</f>
        <v>0</v>
      </c>
      <c r="V88" s="33">
        <f t="shared" si="128"/>
        <v>0</v>
      </c>
      <c r="W88" s="34">
        <f t="shared" si="129"/>
        <v>0</v>
      </c>
      <c r="X88" s="33">
        <f t="shared" si="130"/>
        <v>0</v>
      </c>
      <c r="Y88" s="34">
        <f t="shared" si="131"/>
        <v>0</v>
      </c>
      <c r="Z88" s="56">
        <f>'gastos 0001'!Z88+'gastos 0099'!Z88+'gastos 7201'!Z88+'invers 7300'!Z88+'gastos 9722'!Z88+'gastos 9801'!Z88+'gastos 9901'!Z88</f>
        <v>0</v>
      </c>
      <c r="AA88" s="56">
        <f>'gastos 0001'!AA88+'gastos 0099'!AA88+'gastos 7201'!AA88+'invers 7300'!AA88+'gastos 9722'!AA88+'gastos 9801'!AA88+'gastos 9901'!AA88</f>
        <v>0</v>
      </c>
      <c r="AB88" s="56">
        <f>'gastos 0001'!AB88+'gastos 0099'!AB88+'gastos 7201'!AB88+'invers 7300'!AB88+'gastos 9722'!AB88+'gastos 9801'!AB88+'gastos 9901'!AB88</f>
        <v>0</v>
      </c>
      <c r="AC88" s="56">
        <f>'gastos 0001'!AC88+'gastos 0099'!AC88+'gastos 7201'!AC88+'invers 7300'!AC88+'gastos 9722'!AC88+'gastos 9801'!AC88+'gastos 9901'!AC88</f>
        <v>0</v>
      </c>
      <c r="AD88" s="56">
        <f>'gastos 0001'!AD88+'gastos 0099'!AD88+'gastos 7201'!AD88+'invers 7300'!AD88+'gastos 9722'!AD88+'gastos 9801'!AD88+'gastos 9901'!AD88</f>
        <v>0</v>
      </c>
      <c r="AE88" s="56">
        <f>'gastos 0001'!AE88+'gastos 0099'!AE88+'gastos 7201'!AE88+'invers 7300'!AE88+'gastos 9722'!AE88+'gastos 9801'!AE88+'gastos 9901'!AE88</f>
        <v>0</v>
      </c>
      <c r="AF88" s="33">
        <f t="shared" si="132"/>
        <v>0</v>
      </c>
      <c r="AG88" s="34">
        <f t="shared" si="133"/>
        <v>0</v>
      </c>
      <c r="AH88" s="33">
        <f t="shared" si="134"/>
        <v>0</v>
      </c>
      <c r="AI88" s="34">
        <f t="shared" si="135"/>
        <v>0</v>
      </c>
      <c r="AJ88" s="56">
        <f>'gastos 0001'!AJ88+'gastos 0099'!AJ88+'gastos 7201'!AJ88+'invers 7300'!AJ88+'gastos 9722'!AJ88+'gastos 9801'!AJ88+'gastos 9901'!AJ88</f>
        <v>0</v>
      </c>
      <c r="AK88" s="56">
        <f>'gastos 0001'!AK88+'gastos 0099'!AK88+'gastos 7201'!AK88+'invers 7300'!AK88+'gastos 9722'!AK88+'gastos 9801'!AK88+'gastos 9901'!AK88</f>
        <v>0</v>
      </c>
      <c r="AL88" s="56">
        <f>'gastos 0001'!AL88+'gastos 0099'!AL88+'gastos 7201'!AL88+'invers 7300'!AL88+'gastos 9722'!AL88+'gastos 9801'!AL88+'gastos 9901'!AL88</f>
        <v>0</v>
      </c>
      <c r="AM88" s="56">
        <f>'gastos 0001'!AM88+'gastos 0099'!AM88+'gastos 7201'!AM88+'invers 7300'!AM88+'gastos 9722'!AM88+'gastos 9801'!AM88+'gastos 9901'!AM88</f>
        <v>0</v>
      </c>
      <c r="AN88" s="56">
        <f>'gastos 0001'!AN88+'gastos 0099'!AN88+'gastos 7201'!AN88+'invers 7300'!AN88+'gastos 9722'!AN88+'gastos 9801'!AN88+'gastos 9901'!AN88</f>
        <v>0</v>
      </c>
      <c r="AO88" s="56">
        <f>'gastos 0001'!AO88+'gastos 0099'!AO88+'gastos 7201'!AO88+'invers 7300'!AO88+'gastos 9722'!AO88+'gastos 9801'!AO88+'gastos 9901'!AO88</f>
        <v>0</v>
      </c>
      <c r="AP88" s="33">
        <f t="shared" si="136"/>
        <v>0</v>
      </c>
      <c r="AQ88" s="34">
        <f t="shared" si="137"/>
        <v>0</v>
      </c>
      <c r="AR88" s="33">
        <f t="shared" si="138"/>
        <v>0</v>
      </c>
      <c r="AS88" s="34">
        <f t="shared" si="139"/>
        <v>0</v>
      </c>
      <c r="AT88" s="33">
        <f t="shared" si="17"/>
        <v>0</v>
      </c>
      <c r="AU88" s="34">
        <f t="shared" si="140"/>
        <v>0</v>
      </c>
      <c r="AV88" s="33">
        <f t="shared" si="18"/>
        <v>0</v>
      </c>
      <c r="AW88" s="34">
        <f t="shared" si="141"/>
        <v>0</v>
      </c>
      <c r="AX88" s="57">
        <f t="shared" si="19"/>
        <v>0</v>
      </c>
    </row>
    <row r="89" spans="1:50" s="11" customFormat="1" ht="15" x14ac:dyDescent="0.25">
      <c r="A89" s="94">
        <v>32200</v>
      </c>
      <c r="B89" s="101" t="s">
        <v>84</v>
      </c>
      <c r="C89" s="96">
        <f>'gastos 0001'!C89+'gastos 0099'!C89+'gastos 7201'!C89+'invers 7300'!C89+'gastos 9722'!C89+'gastos 9801'!C89+'gastos 9901'!C89</f>
        <v>0</v>
      </c>
      <c r="D89" s="96">
        <f>'gastos 0001'!D89+'gastos 0099'!D89+'gastos 7201'!D89+'invers 7300'!D89+'gastos 9722'!D89+'gastos 9801'!D89+'gastos 9901'!D89</f>
        <v>0</v>
      </c>
      <c r="E89" s="96">
        <f t="shared" si="123"/>
        <v>0</v>
      </c>
      <c r="F89" s="107">
        <f>'gastos 0001'!F89+'gastos 0099'!F89+'gastos 7201'!F89+'invers 7300'!F89+'gastos 9722'!F89+'gastos 9801'!F89+'gastos 9901'!F89</f>
        <v>0</v>
      </c>
      <c r="G89" s="56">
        <f>'gastos 0001'!G89+'gastos 0099'!G89+'gastos 7201'!G89+'invers 7300'!G89+'gastos 9722'!G89+'gastos 9801'!G89+'gastos 9901'!G89</f>
        <v>0</v>
      </c>
      <c r="H89" s="36">
        <f>'gastos 0001'!H89+'gastos 0099'!H89+'gastos 7201'!H89+'invers 7300'!H89+'gastos 9722'!H89+'gastos 9801'!H89+'gastos 9901'!H89</f>
        <v>0</v>
      </c>
      <c r="I89" s="36">
        <f>'gastos 0001'!I89+'gastos 0099'!I89+'gastos 7201'!I89+'invers 7300'!I89+'gastos 9722'!I89+'gastos 9801'!I89+'gastos 9901'!I89</f>
        <v>0</v>
      </c>
      <c r="J89" s="36">
        <f>'gastos 0001'!J89+'gastos 0099'!J89+'gastos 7201'!J89+'invers 7300'!J89+'gastos 9722'!J89+'gastos 9801'!J89+'gastos 9901'!J89</f>
        <v>0</v>
      </c>
      <c r="K89" s="36">
        <f>'gastos 0001'!K89+'gastos 0099'!K89+'gastos 7201'!K89+'invers 7300'!K89+'gastos 9722'!K89+'gastos 9801'!K89+'gastos 9901'!K89</f>
        <v>0</v>
      </c>
      <c r="L89" s="33">
        <f t="shared" si="124"/>
        <v>0</v>
      </c>
      <c r="M89" s="34">
        <f t="shared" si="125"/>
        <v>0</v>
      </c>
      <c r="N89" s="33">
        <f t="shared" si="126"/>
        <v>0</v>
      </c>
      <c r="O89" s="34">
        <f t="shared" si="127"/>
        <v>0</v>
      </c>
      <c r="P89" s="56">
        <f>'gastos 0001'!P89+'gastos 0099'!P89+'gastos 7201'!P89+'invers 7300'!P89+'gastos 9722'!P89+'gastos 9801'!P89+'gastos 9901'!P89</f>
        <v>0</v>
      </c>
      <c r="Q89" s="56">
        <f>'gastos 0001'!Q89+'gastos 0099'!Q89+'gastos 7201'!Q89+'invers 7300'!Q89+'gastos 9722'!Q89+'gastos 9801'!Q89+'gastos 9901'!Q89</f>
        <v>0</v>
      </c>
      <c r="R89" s="56">
        <f>'gastos 0001'!R89+'gastos 0099'!R89+'gastos 7201'!R89+'invers 7300'!R89+'gastos 9722'!R89+'gastos 9801'!R89+'gastos 9901'!R89</f>
        <v>0</v>
      </c>
      <c r="S89" s="56">
        <f>'gastos 0001'!S89+'gastos 0099'!S89+'gastos 7201'!S89+'invers 7300'!S89+'gastos 9722'!S89+'gastos 9801'!S89+'gastos 9901'!S89</f>
        <v>0</v>
      </c>
      <c r="T89" s="56">
        <f>'gastos 0001'!T89+'gastos 0099'!T89+'gastos 7201'!T89+'invers 7300'!T89+'gastos 9722'!T89+'gastos 9801'!T89+'gastos 9901'!T89</f>
        <v>0</v>
      </c>
      <c r="U89" s="56">
        <f>'gastos 0001'!U89+'gastos 0099'!U89+'gastos 7201'!U89+'invers 7300'!U89+'gastos 9722'!U89+'gastos 9801'!U89+'gastos 9901'!U89</f>
        <v>0</v>
      </c>
      <c r="V89" s="33">
        <f t="shared" si="128"/>
        <v>0</v>
      </c>
      <c r="W89" s="34">
        <f t="shared" si="129"/>
        <v>0</v>
      </c>
      <c r="X89" s="33">
        <f t="shared" si="130"/>
        <v>0</v>
      </c>
      <c r="Y89" s="34">
        <f t="shared" si="131"/>
        <v>0</v>
      </c>
      <c r="Z89" s="56">
        <f>'gastos 0001'!Z89+'gastos 0099'!Z89+'gastos 7201'!Z89+'invers 7300'!Z89+'gastos 9722'!Z89+'gastos 9801'!Z89+'gastos 9901'!Z89</f>
        <v>0</v>
      </c>
      <c r="AA89" s="56">
        <f>'gastos 0001'!AA89+'gastos 0099'!AA89+'gastos 7201'!AA89+'invers 7300'!AA89+'gastos 9722'!AA89+'gastos 9801'!AA89+'gastos 9901'!AA89</f>
        <v>0</v>
      </c>
      <c r="AB89" s="56">
        <f>'gastos 0001'!AB89+'gastos 0099'!AB89+'gastos 7201'!AB89+'invers 7300'!AB89+'gastos 9722'!AB89+'gastos 9801'!AB89+'gastos 9901'!AB89</f>
        <v>0</v>
      </c>
      <c r="AC89" s="56">
        <f>'gastos 0001'!AC89+'gastos 0099'!AC89+'gastos 7201'!AC89+'invers 7300'!AC89+'gastos 9722'!AC89+'gastos 9801'!AC89+'gastos 9901'!AC89</f>
        <v>0</v>
      </c>
      <c r="AD89" s="56">
        <f>'gastos 0001'!AD89+'gastos 0099'!AD89+'gastos 7201'!AD89+'invers 7300'!AD89+'gastos 9722'!AD89+'gastos 9801'!AD89+'gastos 9901'!AD89</f>
        <v>0</v>
      </c>
      <c r="AE89" s="56">
        <f>'gastos 0001'!AE89+'gastos 0099'!AE89+'gastos 7201'!AE89+'invers 7300'!AE89+'gastos 9722'!AE89+'gastos 9801'!AE89+'gastos 9901'!AE89</f>
        <v>0</v>
      </c>
      <c r="AF89" s="33">
        <f t="shared" si="132"/>
        <v>0</v>
      </c>
      <c r="AG89" s="34">
        <f t="shared" si="133"/>
        <v>0</v>
      </c>
      <c r="AH89" s="33">
        <f t="shared" si="134"/>
        <v>0</v>
      </c>
      <c r="AI89" s="34">
        <f t="shared" si="135"/>
        <v>0</v>
      </c>
      <c r="AJ89" s="56">
        <f>'gastos 0001'!AJ89+'gastos 0099'!AJ89+'gastos 7201'!AJ89+'invers 7300'!AJ89+'gastos 9722'!AJ89+'gastos 9801'!AJ89+'gastos 9901'!AJ89</f>
        <v>0</v>
      </c>
      <c r="AK89" s="56">
        <f>'gastos 0001'!AK89+'gastos 0099'!AK89+'gastos 7201'!AK89+'invers 7300'!AK89+'gastos 9722'!AK89+'gastos 9801'!AK89+'gastos 9901'!AK89</f>
        <v>0</v>
      </c>
      <c r="AL89" s="56">
        <f>'gastos 0001'!AL89+'gastos 0099'!AL89+'gastos 7201'!AL89+'invers 7300'!AL89+'gastos 9722'!AL89+'gastos 9801'!AL89+'gastos 9901'!AL89</f>
        <v>0</v>
      </c>
      <c r="AM89" s="56">
        <f>'gastos 0001'!AM89+'gastos 0099'!AM89+'gastos 7201'!AM89+'invers 7300'!AM89+'gastos 9722'!AM89+'gastos 9801'!AM89+'gastos 9901'!AM89</f>
        <v>0</v>
      </c>
      <c r="AN89" s="56">
        <f>'gastos 0001'!AN89+'gastos 0099'!AN89+'gastos 7201'!AN89+'invers 7300'!AN89+'gastos 9722'!AN89+'gastos 9801'!AN89+'gastos 9901'!AN89</f>
        <v>0</v>
      </c>
      <c r="AO89" s="56">
        <f>'gastos 0001'!AO89+'gastos 0099'!AO89+'gastos 7201'!AO89+'invers 7300'!AO89+'gastos 9722'!AO89+'gastos 9801'!AO89+'gastos 9901'!AO89</f>
        <v>0</v>
      </c>
      <c r="AP89" s="33">
        <f t="shared" si="136"/>
        <v>0</v>
      </c>
      <c r="AQ89" s="34">
        <f t="shared" si="137"/>
        <v>0</v>
      </c>
      <c r="AR89" s="33">
        <f t="shared" si="138"/>
        <v>0</v>
      </c>
      <c r="AS89" s="34">
        <f t="shared" si="139"/>
        <v>0</v>
      </c>
      <c r="AT89" s="33">
        <f t="shared" si="17"/>
        <v>0</v>
      </c>
      <c r="AU89" s="34">
        <f t="shared" si="140"/>
        <v>0</v>
      </c>
      <c r="AV89" s="33">
        <f t="shared" si="18"/>
        <v>0</v>
      </c>
      <c r="AW89" s="34">
        <f t="shared" si="141"/>
        <v>0</v>
      </c>
      <c r="AX89" s="57">
        <f t="shared" si="19"/>
        <v>0</v>
      </c>
    </row>
    <row r="90" spans="1:50" s="11" customFormat="1" ht="15" x14ac:dyDescent="0.25">
      <c r="A90" s="94">
        <v>32300</v>
      </c>
      <c r="B90" s="101" t="s">
        <v>85</v>
      </c>
      <c r="C90" s="96">
        <f>'gastos 0001'!C90+'gastos 0099'!C90+'gastos 7201'!C90+'invers 7300'!C90+'gastos 9722'!C90+'gastos 9801'!C90+'gastos 9901'!C90</f>
        <v>0</v>
      </c>
      <c r="D90" s="96">
        <f>'gastos 0001'!D90+'gastos 0099'!D90+'gastos 7201'!D90+'invers 7300'!D90+'gastos 9722'!D90+'gastos 9801'!D90+'gastos 9901'!D90</f>
        <v>0</v>
      </c>
      <c r="E90" s="96">
        <f t="shared" si="123"/>
        <v>0</v>
      </c>
      <c r="F90" s="107">
        <f>'gastos 0001'!F90+'gastos 0099'!F90+'gastos 7201'!F90+'invers 7300'!F90+'gastos 9722'!F90+'gastos 9801'!F90+'gastos 9901'!F90</f>
        <v>0</v>
      </c>
      <c r="G90" s="56">
        <f>'gastos 0001'!G90+'gastos 0099'!G90+'gastos 7201'!G90+'invers 7300'!G90+'gastos 9722'!G90+'gastos 9801'!G90+'gastos 9901'!G90</f>
        <v>0</v>
      </c>
      <c r="H90" s="36">
        <f>'gastos 0001'!H90+'gastos 0099'!H90+'gastos 7201'!H90+'invers 7300'!H90+'gastos 9722'!H90+'gastos 9801'!H90+'gastos 9901'!H90</f>
        <v>0</v>
      </c>
      <c r="I90" s="36">
        <f>'gastos 0001'!I90+'gastos 0099'!I90+'gastos 7201'!I90+'invers 7300'!I90+'gastos 9722'!I90+'gastos 9801'!I90+'gastos 9901'!I90</f>
        <v>0</v>
      </c>
      <c r="J90" s="36">
        <f>'gastos 0001'!J90+'gastos 0099'!J90+'gastos 7201'!J90+'invers 7300'!J90+'gastos 9722'!J90+'gastos 9801'!J90+'gastos 9901'!J90</f>
        <v>0</v>
      </c>
      <c r="K90" s="36">
        <f>'gastos 0001'!K90+'gastos 0099'!K90+'gastos 7201'!K90+'invers 7300'!K90+'gastos 9722'!K90+'gastos 9801'!K90+'gastos 9901'!K90</f>
        <v>0</v>
      </c>
      <c r="L90" s="33">
        <f t="shared" si="124"/>
        <v>0</v>
      </c>
      <c r="M90" s="34">
        <f t="shared" si="125"/>
        <v>0</v>
      </c>
      <c r="N90" s="33">
        <f t="shared" si="126"/>
        <v>0</v>
      </c>
      <c r="O90" s="34">
        <f t="shared" si="127"/>
        <v>0</v>
      </c>
      <c r="P90" s="56">
        <f>'gastos 0001'!P90+'gastos 0099'!P90+'gastos 7201'!P90+'invers 7300'!P90+'gastos 9722'!P90+'gastos 9801'!P90+'gastos 9901'!P90</f>
        <v>0</v>
      </c>
      <c r="Q90" s="56">
        <f>'gastos 0001'!Q90+'gastos 0099'!Q90+'gastos 7201'!Q90+'invers 7300'!Q90+'gastos 9722'!Q90+'gastos 9801'!Q90+'gastos 9901'!Q90</f>
        <v>0</v>
      </c>
      <c r="R90" s="56">
        <f>'gastos 0001'!R90+'gastos 0099'!R90+'gastos 7201'!R90+'invers 7300'!R90+'gastos 9722'!R90+'gastos 9801'!R90+'gastos 9901'!R90</f>
        <v>0</v>
      </c>
      <c r="S90" s="56">
        <f>'gastos 0001'!S90+'gastos 0099'!S90+'gastos 7201'!S90+'invers 7300'!S90+'gastos 9722'!S90+'gastos 9801'!S90+'gastos 9901'!S90</f>
        <v>0</v>
      </c>
      <c r="T90" s="56">
        <f>'gastos 0001'!T90+'gastos 0099'!T90+'gastos 7201'!T90+'invers 7300'!T90+'gastos 9722'!T90+'gastos 9801'!T90+'gastos 9901'!T90</f>
        <v>0</v>
      </c>
      <c r="U90" s="56">
        <f>'gastos 0001'!U90+'gastos 0099'!U90+'gastos 7201'!U90+'invers 7300'!U90+'gastos 9722'!U90+'gastos 9801'!U90+'gastos 9901'!U90</f>
        <v>0</v>
      </c>
      <c r="V90" s="33">
        <f t="shared" si="128"/>
        <v>0</v>
      </c>
      <c r="W90" s="34">
        <f t="shared" si="129"/>
        <v>0</v>
      </c>
      <c r="X90" s="33">
        <f t="shared" si="130"/>
        <v>0</v>
      </c>
      <c r="Y90" s="34">
        <f t="shared" si="131"/>
        <v>0</v>
      </c>
      <c r="Z90" s="56">
        <f>'gastos 0001'!Z90+'gastos 0099'!Z90+'gastos 7201'!Z90+'invers 7300'!Z90+'gastos 9722'!Z90+'gastos 9801'!Z90+'gastos 9901'!Z90</f>
        <v>0</v>
      </c>
      <c r="AA90" s="56">
        <f>'gastos 0001'!AA90+'gastos 0099'!AA90+'gastos 7201'!AA90+'invers 7300'!AA90+'gastos 9722'!AA90+'gastos 9801'!AA90+'gastos 9901'!AA90</f>
        <v>0</v>
      </c>
      <c r="AB90" s="56">
        <f>'gastos 0001'!AB90+'gastos 0099'!AB90+'gastos 7201'!AB90+'invers 7300'!AB90+'gastos 9722'!AB90+'gastos 9801'!AB90+'gastos 9901'!AB90</f>
        <v>0</v>
      </c>
      <c r="AC90" s="56">
        <f>'gastos 0001'!AC90+'gastos 0099'!AC90+'gastos 7201'!AC90+'invers 7300'!AC90+'gastos 9722'!AC90+'gastos 9801'!AC90+'gastos 9901'!AC90</f>
        <v>0</v>
      </c>
      <c r="AD90" s="56">
        <f>'gastos 0001'!AD90+'gastos 0099'!AD90+'gastos 7201'!AD90+'invers 7300'!AD90+'gastos 9722'!AD90+'gastos 9801'!AD90+'gastos 9901'!AD90</f>
        <v>0</v>
      </c>
      <c r="AE90" s="56">
        <f>'gastos 0001'!AE90+'gastos 0099'!AE90+'gastos 7201'!AE90+'invers 7300'!AE90+'gastos 9722'!AE90+'gastos 9801'!AE90+'gastos 9901'!AE90</f>
        <v>0</v>
      </c>
      <c r="AF90" s="33">
        <f t="shared" si="132"/>
        <v>0</v>
      </c>
      <c r="AG90" s="34">
        <f t="shared" si="133"/>
        <v>0</v>
      </c>
      <c r="AH90" s="33">
        <f t="shared" si="134"/>
        <v>0</v>
      </c>
      <c r="AI90" s="34">
        <f t="shared" si="135"/>
        <v>0</v>
      </c>
      <c r="AJ90" s="56">
        <f>'gastos 0001'!AJ90+'gastos 0099'!AJ90+'gastos 7201'!AJ90+'invers 7300'!AJ90+'gastos 9722'!AJ90+'gastos 9801'!AJ90+'gastos 9901'!AJ90</f>
        <v>0</v>
      </c>
      <c r="AK90" s="56">
        <f>'gastos 0001'!AK90+'gastos 0099'!AK90+'gastos 7201'!AK90+'invers 7300'!AK90+'gastos 9722'!AK90+'gastos 9801'!AK90+'gastos 9901'!AK90</f>
        <v>0</v>
      </c>
      <c r="AL90" s="56">
        <f>'gastos 0001'!AL90+'gastos 0099'!AL90+'gastos 7201'!AL90+'invers 7300'!AL90+'gastos 9722'!AL90+'gastos 9801'!AL90+'gastos 9901'!AL90</f>
        <v>0</v>
      </c>
      <c r="AM90" s="56">
        <f>'gastos 0001'!AM90+'gastos 0099'!AM90+'gastos 7201'!AM90+'invers 7300'!AM90+'gastos 9722'!AM90+'gastos 9801'!AM90+'gastos 9901'!AM90</f>
        <v>0</v>
      </c>
      <c r="AN90" s="56">
        <f>'gastos 0001'!AN90+'gastos 0099'!AN90+'gastos 7201'!AN90+'invers 7300'!AN90+'gastos 9722'!AN90+'gastos 9801'!AN90+'gastos 9901'!AN90</f>
        <v>0</v>
      </c>
      <c r="AO90" s="56">
        <f>'gastos 0001'!AO90+'gastos 0099'!AO90+'gastos 7201'!AO90+'invers 7300'!AO90+'gastos 9722'!AO90+'gastos 9801'!AO90+'gastos 9901'!AO90</f>
        <v>0</v>
      </c>
      <c r="AP90" s="33">
        <f t="shared" si="136"/>
        <v>0</v>
      </c>
      <c r="AQ90" s="34">
        <f t="shared" si="137"/>
        <v>0</v>
      </c>
      <c r="AR90" s="33">
        <f t="shared" si="138"/>
        <v>0</v>
      </c>
      <c r="AS90" s="34">
        <f t="shared" si="139"/>
        <v>0</v>
      </c>
      <c r="AT90" s="33">
        <f t="shared" si="17"/>
        <v>0</v>
      </c>
      <c r="AU90" s="34">
        <f t="shared" si="140"/>
        <v>0</v>
      </c>
      <c r="AV90" s="33">
        <f t="shared" si="18"/>
        <v>0</v>
      </c>
      <c r="AW90" s="34">
        <f t="shared" si="141"/>
        <v>0</v>
      </c>
      <c r="AX90" s="57">
        <f t="shared" si="19"/>
        <v>0</v>
      </c>
    </row>
    <row r="91" spans="1:50" s="11" customFormat="1" ht="15" x14ac:dyDescent="0.25">
      <c r="A91" s="94">
        <v>32500</v>
      </c>
      <c r="B91" s="101" t="s">
        <v>86</v>
      </c>
      <c r="C91" s="96">
        <f>'gastos 0001'!C91+'gastos 0099'!C91+'gastos 7201'!C91+'invers 7300'!C91+'gastos 9722'!C91+'gastos 9801'!C91+'gastos 9901'!C91</f>
        <v>0</v>
      </c>
      <c r="D91" s="96">
        <f>'gastos 0001'!D91+'gastos 0099'!D91+'gastos 7201'!D91+'invers 7300'!D91+'gastos 9722'!D91+'gastos 9801'!D91+'gastos 9901'!D91</f>
        <v>0</v>
      </c>
      <c r="E91" s="96">
        <f t="shared" si="123"/>
        <v>0</v>
      </c>
      <c r="F91" s="107">
        <f>'gastos 0001'!F91+'gastos 0099'!F91+'gastos 7201'!F91+'invers 7300'!F91+'gastos 9722'!F91+'gastos 9801'!F91+'gastos 9901'!F91</f>
        <v>0</v>
      </c>
      <c r="G91" s="56">
        <f>'gastos 0001'!G91+'gastos 0099'!G91+'gastos 7201'!G91+'invers 7300'!G91+'gastos 9722'!G91+'gastos 9801'!G91+'gastos 9901'!G91</f>
        <v>0</v>
      </c>
      <c r="H91" s="36">
        <f>'gastos 0001'!H91+'gastos 0099'!H91+'gastos 7201'!H91+'invers 7300'!H91+'gastos 9722'!H91+'gastos 9801'!H91+'gastos 9901'!H91</f>
        <v>0</v>
      </c>
      <c r="I91" s="36">
        <f>'gastos 0001'!I91+'gastos 0099'!I91+'gastos 7201'!I91+'invers 7300'!I91+'gastos 9722'!I91+'gastos 9801'!I91+'gastos 9901'!I91</f>
        <v>0</v>
      </c>
      <c r="J91" s="36">
        <f>'gastos 0001'!J91+'gastos 0099'!J91+'gastos 7201'!J91+'invers 7300'!J91+'gastos 9722'!J91+'gastos 9801'!J91+'gastos 9901'!J91</f>
        <v>0</v>
      </c>
      <c r="K91" s="36">
        <f>'gastos 0001'!K91+'gastos 0099'!K91+'gastos 7201'!K91+'invers 7300'!K91+'gastos 9722'!K91+'gastos 9801'!K91+'gastos 9901'!K91</f>
        <v>0</v>
      </c>
      <c r="L91" s="33">
        <f t="shared" si="124"/>
        <v>0</v>
      </c>
      <c r="M91" s="34">
        <f t="shared" si="125"/>
        <v>0</v>
      </c>
      <c r="N91" s="33">
        <f t="shared" si="126"/>
        <v>0</v>
      </c>
      <c r="O91" s="34">
        <f t="shared" si="127"/>
        <v>0</v>
      </c>
      <c r="P91" s="56">
        <f>'gastos 0001'!P91+'gastos 0099'!P91+'gastos 7201'!P91+'invers 7300'!P91+'gastos 9722'!P91+'gastos 9801'!P91+'gastos 9901'!P91</f>
        <v>0</v>
      </c>
      <c r="Q91" s="56">
        <f>'gastos 0001'!Q91+'gastos 0099'!Q91+'gastos 7201'!Q91+'invers 7300'!Q91+'gastos 9722'!Q91+'gastos 9801'!Q91+'gastos 9901'!Q91</f>
        <v>0</v>
      </c>
      <c r="R91" s="56">
        <f>'gastos 0001'!R91+'gastos 0099'!R91+'gastos 7201'!R91+'invers 7300'!R91+'gastos 9722'!R91+'gastos 9801'!R91+'gastos 9901'!R91</f>
        <v>0</v>
      </c>
      <c r="S91" s="56">
        <f>'gastos 0001'!S91+'gastos 0099'!S91+'gastos 7201'!S91+'invers 7300'!S91+'gastos 9722'!S91+'gastos 9801'!S91+'gastos 9901'!S91</f>
        <v>0</v>
      </c>
      <c r="T91" s="56">
        <f>'gastos 0001'!T91+'gastos 0099'!T91+'gastos 7201'!T91+'invers 7300'!T91+'gastos 9722'!T91+'gastos 9801'!T91+'gastos 9901'!T91</f>
        <v>0</v>
      </c>
      <c r="U91" s="56">
        <f>'gastos 0001'!U91+'gastos 0099'!U91+'gastos 7201'!U91+'invers 7300'!U91+'gastos 9722'!U91+'gastos 9801'!U91+'gastos 9901'!U91</f>
        <v>0</v>
      </c>
      <c r="V91" s="33">
        <f t="shared" si="128"/>
        <v>0</v>
      </c>
      <c r="W91" s="34">
        <f t="shared" si="129"/>
        <v>0</v>
      </c>
      <c r="X91" s="33">
        <f t="shared" si="130"/>
        <v>0</v>
      </c>
      <c r="Y91" s="34">
        <f t="shared" si="131"/>
        <v>0</v>
      </c>
      <c r="Z91" s="56">
        <f>'gastos 0001'!Z91+'gastos 0099'!Z91+'gastos 7201'!Z91+'invers 7300'!Z91+'gastos 9722'!Z91+'gastos 9801'!Z91+'gastos 9901'!Z91</f>
        <v>0</v>
      </c>
      <c r="AA91" s="56">
        <f>'gastos 0001'!AA91+'gastos 0099'!AA91+'gastos 7201'!AA91+'invers 7300'!AA91+'gastos 9722'!AA91+'gastos 9801'!AA91+'gastos 9901'!AA91</f>
        <v>0</v>
      </c>
      <c r="AB91" s="56">
        <f>'gastos 0001'!AB91+'gastos 0099'!AB91+'gastos 7201'!AB91+'invers 7300'!AB91+'gastos 9722'!AB91+'gastos 9801'!AB91+'gastos 9901'!AB91</f>
        <v>0</v>
      </c>
      <c r="AC91" s="56">
        <f>'gastos 0001'!AC91+'gastos 0099'!AC91+'gastos 7201'!AC91+'invers 7300'!AC91+'gastos 9722'!AC91+'gastos 9801'!AC91+'gastos 9901'!AC91</f>
        <v>0</v>
      </c>
      <c r="AD91" s="56">
        <f>'gastos 0001'!AD91+'gastos 0099'!AD91+'gastos 7201'!AD91+'invers 7300'!AD91+'gastos 9722'!AD91+'gastos 9801'!AD91+'gastos 9901'!AD91</f>
        <v>0</v>
      </c>
      <c r="AE91" s="56">
        <f>'gastos 0001'!AE91+'gastos 0099'!AE91+'gastos 7201'!AE91+'invers 7300'!AE91+'gastos 9722'!AE91+'gastos 9801'!AE91+'gastos 9901'!AE91</f>
        <v>0</v>
      </c>
      <c r="AF91" s="33">
        <f t="shared" si="132"/>
        <v>0</v>
      </c>
      <c r="AG91" s="34">
        <f t="shared" si="133"/>
        <v>0</v>
      </c>
      <c r="AH91" s="33">
        <f t="shared" si="134"/>
        <v>0</v>
      </c>
      <c r="AI91" s="34">
        <f t="shared" si="135"/>
        <v>0</v>
      </c>
      <c r="AJ91" s="56">
        <f>'gastos 0001'!AJ91+'gastos 0099'!AJ91+'gastos 7201'!AJ91+'invers 7300'!AJ91+'gastos 9722'!AJ91+'gastos 9801'!AJ91+'gastos 9901'!AJ91</f>
        <v>0</v>
      </c>
      <c r="AK91" s="56">
        <f>'gastos 0001'!AK91+'gastos 0099'!AK91+'gastos 7201'!AK91+'invers 7300'!AK91+'gastos 9722'!AK91+'gastos 9801'!AK91+'gastos 9901'!AK91</f>
        <v>0</v>
      </c>
      <c r="AL91" s="56">
        <f>'gastos 0001'!AL91+'gastos 0099'!AL91+'gastos 7201'!AL91+'invers 7300'!AL91+'gastos 9722'!AL91+'gastos 9801'!AL91+'gastos 9901'!AL91</f>
        <v>0</v>
      </c>
      <c r="AM91" s="56">
        <f>'gastos 0001'!AM91+'gastos 0099'!AM91+'gastos 7201'!AM91+'invers 7300'!AM91+'gastos 9722'!AM91+'gastos 9801'!AM91+'gastos 9901'!AM91</f>
        <v>0</v>
      </c>
      <c r="AN91" s="56">
        <f>'gastos 0001'!AN91+'gastos 0099'!AN91+'gastos 7201'!AN91+'invers 7300'!AN91+'gastos 9722'!AN91+'gastos 9801'!AN91+'gastos 9901'!AN91</f>
        <v>0</v>
      </c>
      <c r="AO91" s="56">
        <f>'gastos 0001'!AO91+'gastos 0099'!AO91+'gastos 7201'!AO91+'invers 7300'!AO91+'gastos 9722'!AO91+'gastos 9801'!AO91+'gastos 9901'!AO91</f>
        <v>0</v>
      </c>
      <c r="AP91" s="33">
        <f t="shared" si="136"/>
        <v>0</v>
      </c>
      <c r="AQ91" s="34">
        <f t="shared" si="137"/>
        <v>0</v>
      </c>
      <c r="AR91" s="33">
        <f t="shared" si="138"/>
        <v>0</v>
      </c>
      <c r="AS91" s="34">
        <f t="shared" si="139"/>
        <v>0</v>
      </c>
      <c r="AT91" s="33">
        <f t="shared" si="17"/>
        <v>0</v>
      </c>
      <c r="AU91" s="34">
        <f t="shared" si="140"/>
        <v>0</v>
      </c>
      <c r="AV91" s="33">
        <f t="shared" si="18"/>
        <v>0</v>
      </c>
      <c r="AW91" s="34">
        <f t="shared" si="141"/>
        <v>0</v>
      </c>
      <c r="AX91" s="57">
        <f t="shared" si="19"/>
        <v>0</v>
      </c>
    </row>
    <row r="92" spans="1:50" s="11" customFormat="1" ht="15" x14ac:dyDescent="0.25">
      <c r="A92" s="94">
        <v>33100</v>
      </c>
      <c r="B92" s="101" t="s">
        <v>150</v>
      </c>
      <c r="C92" s="96">
        <f>'gastos 0001'!C92+'gastos 0099'!C92+'gastos 7201'!C92+'invers 7300'!C92+'gastos 9722'!C92+'gastos 9801'!C92+'gastos 9901'!C92</f>
        <v>0</v>
      </c>
      <c r="D92" s="96">
        <f>'gastos 0001'!D92+'gastos 0099'!D92+'gastos 7201'!D92+'invers 7300'!D92+'gastos 9722'!D92+'gastos 9801'!D92+'gastos 9901'!D92</f>
        <v>0</v>
      </c>
      <c r="E92" s="96">
        <f t="shared" si="123"/>
        <v>0</v>
      </c>
      <c r="F92" s="107">
        <f>'gastos 0001'!F92+'gastos 0099'!F92+'gastos 7201'!F92+'invers 7300'!F92+'gastos 9722'!F92+'gastos 9801'!F92+'gastos 9901'!F92</f>
        <v>0</v>
      </c>
      <c r="G92" s="56">
        <f>'gastos 0001'!G92+'gastos 0099'!G92+'gastos 7201'!G92+'invers 7300'!G92+'gastos 9722'!G92+'gastos 9801'!G92+'gastos 9901'!G92</f>
        <v>0</v>
      </c>
      <c r="H92" s="36">
        <f>'gastos 0001'!H92+'gastos 0099'!H92+'gastos 7201'!H92+'invers 7300'!H92+'gastos 9722'!H92+'gastos 9801'!H92+'gastos 9901'!H92</f>
        <v>0</v>
      </c>
      <c r="I92" s="36">
        <f>'gastos 0001'!I92+'gastos 0099'!I92+'gastos 7201'!I92+'invers 7300'!I92+'gastos 9722'!I92+'gastos 9801'!I92+'gastos 9901'!I92</f>
        <v>0</v>
      </c>
      <c r="J92" s="36">
        <f>'gastos 0001'!J92+'gastos 0099'!J92+'gastos 7201'!J92+'invers 7300'!J92+'gastos 9722'!J92+'gastos 9801'!J92+'gastos 9901'!J92</f>
        <v>0</v>
      </c>
      <c r="K92" s="36">
        <f>'gastos 0001'!K92+'gastos 0099'!K92+'gastos 7201'!K92+'invers 7300'!K92+'gastos 9722'!K92+'gastos 9801'!K92+'gastos 9901'!K92</f>
        <v>0</v>
      </c>
      <c r="L92" s="33">
        <f t="shared" si="124"/>
        <v>0</v>
      </c>
      <c r="M92" s="34">
        <f t="shared" si="125"/>
        <v>0</v>
      </c>
      <c r="N92" s="33">
        <f t="shared" si="126"/>
        <v>0</v>
      </c>
      <c r="O92" s="34">
        <f t="shared" si="127"/>
        <v>0</v>
      </c>
      <c r="P92" s="56">
        <f>'gastos 0001'!P92+'gastos 0099'!P92+'gastos 7201'!P92+'invers 7300'!P92+'gastos 9722'!P92+'gastos 9801'!P92+'gastos 9901'!P92</f>
        <v>0</v>
      </c>
      <c r="Q92" s="56">
        <f>'gastos 0001'!Q92+'gastos 0099'!Q92+'gastos 7201'!Q92+'invers 7300'!Q92+'gastos 9722'!Q92+'gastos 9801'!Q92+'gastos 9901'!Q92</f>
        <v>0</v>
      </c>
      <c r="R92" s="56">
        <f>'gastos 0001'!R92+'gastos 0099'!R92+'gastos 7201'!R92+'invers 7300'!R92+'gastos 9722'!R92+'gastos 9801'!R92+'gastos 9901'!R92</f>
        <v>0</v>
      </c>
      <c r="S92" s="56">
        <f>'gastos 0001'!S92+'gastos 0099'!S92+'gastos 7201'!S92+'invers 7300'!S92+'gastos 9722'!S92+'gastos 9801'!S92+'gastos 9901'!S92</f>
        <v>0</v>
      </c>
      <c r="T92" s="56">
        <f>'gastos 0001'!T92+'gastos 0099'!T92+'gastos 7201'!T92+'invers 7300'!T92+'gastos 9722'!T92+'gastos 9801'!T92+'gastos 9901'!T92</f>
        <v>0</v>
      </c>
      <c r="U92" s="56">
        <f>'gastos 0001'!U92+'gastos 0099'!U92+'gastos 7201'!U92+'invers 7300'!U92+'gastos 9722'!U92+'gastos 9801'!U92+'gastos 9901'!U92</f>
        <v>0</v>
      </c>
      <c r="V92" s="33">
        <f t="shared" si="128"/>
        <v>0</v>
      </c>
      <c r="W92" s="34">
        <f t="shared" si="129"/>
        <v>0</v>
      </c>
      <c r="X92" s="33">
        <f t="shared" si="130"/>
        <v>0</v>
      </c>
      <c r="Y92" s="34">
        <f t="shared" si="131"/>
        <v>0</v>
      </c>
      <c r="Z92" s="56">
        <f>'gastos 0001'!Z92+'gastos 0099'!Z92+'gastos 7201'!Z92+'invers 7300'!Z92+'gastos 9722'!Z92+'gastos 9801'!Z92+'gastos 9901'!Z92</f>
        <v>0</v>
      </c>
      <c r="AA92" s="56">
        <f>'gastos 0001'!AA92+'gastos 0099'!AA92+'gastos 7201'!AA92+'invers 7300'!AA92+'gastos 9722'!AA92+'gastos 9801'!AA92+'gastos 9901'!AA92</f>
        <v>0</v>
      </c>
      <c r="AB92" s="56">
        <f>'gastos 0001'!AB92+'gastos 0099'!AB92+'gastos 7201'!AB92+'invers 7300'!AB92+'gastos 9722'!AB92+'gastos 9801'!AB92+'gastos 9901'!AB92</f>
        <v>0</v>
      </c>
      <c r="AC92" s="56">
        <f>'gastos 0001'!AC92+'gastos 0099'!AC92+'gastos 7201'!AC92+'invers 7300'!AC92+'gastos 9722'!AC92+'gastos 9801'!AC92+'gastos 9901'!AC92</f>
        <v>0</v>
      </c>
      <c r="AD92" s="56">
        <f>'gastos 0001'!AD92+'gastos 0099'!AD92+'gastos 7201'!AD92+'invers 7300'!AD92+'gastos 9722'!AD92+'gastos 9801'!AD92+'gastos 9901'!AD92</f>
        <v>0</v>
      </c>
      <c r="AE92" s="56">
        <f>'gastos 0001'!AE92+'gastos 0099'!AE92+'gastos 7201'!AE92+'invers 7300'!AE92+'gastos 9722'!AE92+'gastos 9801'!AE92+'gastos 9901'!AE92</f>
        <v>0</v>
      </c>
      <c r="AF92" s="33">
        <f t="shared" si="132"/>
        <v>0</v>
      </c>
      <c r="AG92" s="34">
        <f t="shared" si="133"/>
        <v>0</v>
      </c>
      <c r="AH92" s="33">
        <f t="shared" si="134"/>
        <v>0</v>
      </c>
      <c r="AI92" s="34">
        <f t="shared" si="135"/>
        <v>0</v>
      </c>
      <c r="AJ92" s="56">
        <f>'gastos 0001'!AJ92+'gastos 0099'!AJ92+'gastos 7201'!AJ92+'invers 7300'!AJ92+'gastos 9722'!AJ92+'gastos 9801'!AJ92+'gastos 9901'!AJ92</f>
        <v>0</v>
      </c>
      <c r="AK92" s="56">
        <f>'gastos 0001'!AK92+'gastos 0099'!AK92+'gastos 7201'!AK92+'invers 7300'!AK92+'gastos 9722'!AK92+'gastos 9801'!AK92+'gastos 9901'!AK92</f>
        <v>0</v>
      </c>
      <c r="AL92" s="56">
        <f>'gastos 0001'!AL92+'gastos 0099'!AL92+'gastos 7201'!AL92+'invers 7300'!AL92+'gastos 9722'!AL92+'gastos 9801'!AL92+'gastos 9901'!AL92</f>
        <v>0</v>
      </c>
      <c r="AM92" s="56">
        <f>'gastos 0001'!AM92+'gastos 0099'!AM92+'gastos 7201'!AM92+'invers 7300'!AM92+'gastos 9722'!AM92+'gastos 9801'!AM92+'gastos 9901'!AM92</f>
        <v>0</v>
      </c>
      <c r="AN92" s="56">
        <f>'gastos 0001'!AN92+'gastos 0099'!AN92+'gastos 7201'!AN92+'invers 7300'!AN92+'gastos 9722'!AN92+'gastos 9801'!AN92+'gastos 9901'!AN92</f>
        <v>0</v>
      </c>
      <c r="AO92" s="56">
        <f>'gastos 0001'!AO92+'gastos 0099'!AO92+'gastos 7201'!AO92+'invers 7300'!AO92+'gastos 9722'!AO92+'gastos 9801'!AO92+'gastos 9901'!AO92</f>
        <v>0</v>
      </c>
      <c r="AP92" s="33">
        <f t="shared" si="136"/>
        <v>0</v>
      </c>
      <c r="AQ92" s="34">
        <f t="shared" si="137"/>
        <v>0</v>
      </c>
      <c r="AR92" s="33">
        <f t="shared" si="138"/>
        <v>0</v>
      </c>
      <c r="AS92" s="34">
        <f t="shared" si="139"/>
        <v>0</v>
      </c>
      <c r="AT92" s="33">
        <f t="shared" si="17"/>
        <v>0</v>
      </c>
      <c r="AU92" s="34">
        <f t="shared" si="140"/>
        <v>0</v>
      </c>
      <c r="AV92" s="33">
        <f t="shared" si="18"/>
        <v>0</v>
      </c>
      <c r="AW92" s="34">
        <f t="shared" si="141"/>
        <v>0</v>
      </c>
      <c r="AX92" s="57">
        <f t="shared" si="19"/>
        <v>0</v>
      </c>
    </row>
    <row r="93" spans="1:50" s="11" customFormat="1" ht="15" x14ac:dyDescent="0.25">
      <c r="A93" s="94">
        <v>33200</v>
      </c>
      <c r="B93" s="101" t="s">
        <v>87</v>
      </c>
      <c r="C93" s="96">
        <f>'gastos 0001'!C93+'gastos 0099'!C93+'gastos 7201'!C93+'invers 7300'!C93+'gastos 9722'!C93+'gastos 9801'!C93+'gastos 9901'!C93</f>
        <v>0</v>
      </c>
      <c r="D93" s="96">
        <f>'gastos 0001'!D93+'gastos 0099'!D93+'gastos 7201'!D93+'invers 7300'!D93+'gastos 9722'!D93+'gastos 9801'!D93+'gastos 9901'!D93</f>
        <v>0</v>
      </c>
      <c r="E93" s="96">
        <f t="shared" si="123"/>
        <v>0</v>
      </c>
      <c r="F93" s="107">
        <f>'gastos 0001'!F93+'gastos 0099'!F93+'gastos 7201'!F93+'invers 7300'!F93+'gastos 9722'!F93+'gastos 9801'!F93+'gastos 9901'!F93</f>
        <v>0</v>
      </c>
      <c r="G93" s="56">
        <f>'gastos 0001'!G93+'gastos 0099'!G93+'gastos 7201'!G93+'invers 7300'!G93+'gastos 9722'!G93+'gastos 9801'!G93+'gastos 9901'!G93</f>
        <v>0</v>
      </c>
      <c r="H93" s="36">
        <f>'gastos 0001'!H93+'gastos 0099'!H93+'gastos 7201'!H93+'invers 7300'!H93+'gastos 9722'!H93+'gastos 9801'!H93+'gastos 9901'!H93</f>
        <v>0</v>
      </c>
      <c r="I93" s="36">
        <f>'gastos 0001'!I93+'gastos 0099'!I93+'gastos 7201'!I93+'invers 7300'!I93+'gastos 9722'!I93+'gastos 9801'!I93+'gastos 9901'!I93</f>
        <v>0</v>
      </c>
      <c r="J93" s="36">
        <f>'gastos 0001'!J93+'gastos 0099'!J93+'gastos 7201'!J93+'invers 7300'!J93+'gastos 9722'!J93+'gastos 9801'!J93+'gastos 9901'!J93</f>
        <v>0</v>
      </c>
      <c r="K93" s="36">
        <f>'gastos 0001'!K93+'gastos 0099'!K93+'gastos 7201'!K93+'invers 7300'!K93+'gastos 9722'!K93+'gastos 9801'!K93+'gastos 9901'!K93</f>
        <v>0</v>
      </c>
      <c r="L93" s="33">
        <f t="shared" si="124"/>
        <v>0</v>
      </c>
      <c r="M93" s="34">
        <f t="shared" si="125"/>
        <v>0</v>
      </c>
      <c r="N93" s="33">
        <f t="shared" si="126"/>
        <v>0</v>
      </c>
      <c r="O93" s="34">
        <f t="shared" si="127"/>
        <v>0</v>
      </c>
      <c r="P93" s="56">
        <f>'gastos 0001'!P93+'gastos 0099'!P93+'gastos 7201'!P93+'invers 7300'!P93+'gastos 9722'!P93+'gastos 9801'!P93+'gastos 9901'!P93</f>
        <v>0</v>
      </c>
      <c r="Q93" s="56">
        <f>'gastos 0001'!Q93+'gastos 0099'!Q93+'gastos 7201'!Q93+'invers 7300'!Q93+'gastos 9722'!Q93+'gastos 9801'!Q93+'gastos 9901'!Q93</f>
        <v>0</v>
      </c>
      <c r="R93" s="56">
        <f>'gastos 0001'!R93+'gastos 0099'!R93+'gastos 7201'!R93+'invers 7300'!R93+'gastos 9722'!R93+'gastos 9801'!R93+'gastos 9901'!R93</f>
        <v>0</v>
      </c>
      <c r="S93" s="56">
        <f>'gastos 0001'!S93+'gastos 0099'!S93+'gastos 7201'!S93+'invers 7300'!S93+'gastos 9722'!S93+'gastos 9801'!S93+'gastos 9901'!S93</f>
        <v>0</v>
      </c>
      <c r="T93" s="56">
        <f>'gastos 0001'!T93+'gastos 0099'!T93+'gastos 7201'!T93+'invers 7300'!T93+'gastos 9722'!T93+'gastos 9801'!T93+'gastos 9901'!T93</f>
        <v>0</v>
      </c>
      <c r="U93" s="56">
        <f>'gastos 0001'!U93+'gastos 0099'!U93+'gastos 7201'!U93+'invers 7300'!U93+'gastos 9722'!U93+'gastos 9801'!U93+'gastos 9901'!U93</f>
        <v>0</v>
      </c>
      <c r="V93" s="33">
        <f t="shared" si="128"/>
        <v>0</v>
      </c>
      <c r="W93" s="34">
        <f t="shared" si="129"/>
        <v>0</v>
      </c>
      <c r="X93" s="33">
        <f t="shared" si="130"/>
        <v>0</v>
      </c>
      <c r="Y93" s="34">
        <f t="shared" si="131"/>
        <v>0</v>
      </c>
      <c r="Z93" s="56">
        <f>'gastos 0001'!Z93+'gastos 0099'!Z93+'gastos 7201'!Z93+'invers 7300'!Z93+'gastos 9722'!Z93+'gastos 9801'!Z93+'gastos 9901'!Z93</f>
        <v>0</v>
      </c>
      <c r="AA93" s="56">
        <f>'gastos 0001'!AA93+'gastos 0099'!AA93+'gastos 7201'!AA93+'invers 7300'!AA93+'gastos 9722'!AA93+'gastos 9801'!AA93+'gastos 9901'!AA93</f>
        <v>0</v>
      </c>
      <c r="AB93" s="56">
        <f>'gastos 0001'!AB93+'gastos 0099'!AB93+'gastos 7201'!AB93+'invers 7300'!AB93+'gastos 9722'!AB93+'gastos 9801'!AB93+'gastos 9901'!AB93</f>
        <v>0</v>
      </c>
      <c r="AC93" s="56">
        <f>'gastos 0001'!AC93+'gastos 0099'!AC93+'gastos 7201'!AC93+'invers 7300'!AC93+'gastos 9722'!AC93+'gastos 9801'!AC93+'gastos 9901'!AC93</f>
        <v>0</v>
      </c>
      <c r="AD93" s="56">
        <f>'gastos 0001'!AD93+'gastos 0099'!AD93+'gastos 7201'!AD93+'invers 7300'!AD93+'gastos 9722'!AD93+'gastos 9801'!AD93+'gastos 9901'!AD93</f>
        <v>0</v>
      </c>
      <c r="AE93" s="56">
        <f>'gastos 0001'!AE93+'gastos 0099'!AE93+'gastos 7201'!AE93+'invers 7300'!AE93+'gastos 9722'!AE93+'gastos 9801'!AE93+'gastos 9901'!AE93</f>
        <v>0</v>
      </c>
      <c r="AF93" s="33">
        <f t="shared" si="132"/>
        <v>0</v>
      </c>
      <c r="AG93" s="34">
        <f t="shared" si="133"/>
        <v>0</v>
      </c>
      <c r="AH93" s="33">
        <f t="shared" si="134"/>
        <v>0</v>
      </c>
      <c r="AI93" s="34">
        <f t="shared" si="135"/>
        <v>0</v>
      </c>
      <c r="AJ93" s="56">
        <f>'gastos 0001'!AJ93+'gastos 0099'!AJ93+'gastos 7201'!AJ93+'invers 7300'!AJ93+'gastos 9722'!AJ93+'gastos 9801'!AJ93+'gastos 9901'!AJ93</f>
        <v>0</v>
      </c>
      <c r="AK93" s="56">
        <f>'gastos 0001'!AK93+'gastos 0099'!AK93+'gastos 7201'!AK93+'invers 7300'!AK93+'gastos 9722'!AK93+'gastos 9801'!AK93+'gastos 9901'!AK93</f>
        <v>0</v>
      </c>
      <c r="AL93" s="56">
        <f>'gastos 0001'!AL93+'gastos 0099'!AL93+'gastos 7201'!AL93+'invers 7300'!AL93+'gastos 9722'!AL93+'gastos 9801'!AL93+'gastos 9901'!AL93</f>
        <v>0</v>
      </c>
      <c r="AM93" s="56">
        <f>'gastos 0001'!AM93+'gastos 0099'!AM93+'gastos 7201'!AM93+'invers 7300'!AM93+'gastos 9722'!AM93+'gastos 9801'!AM93+'gastos 9901'!AM93</f>
        <v>0</v>
      </c>
      <c r="AN93" s="56">
        <f>'gastos 0001'!AN93+'gastos 0099'!AN93+'gastos 7201'!AN93+'invers 7300'!AN93+'gastos 9722'!AN93+'gastos 9801'!AN93+'gastos 9901'!AN93</f>
        <v>0</v>
      </c>
      <c r="AO93" s="56">
        <f>'gastos 0001'!AO93+'gastos 0099'!AO93+'gastos 7201'!AO93+'invers 7300'!AO93+'gastos 9722'!AO93+'gastos 9801'!AO93+'gastos 9901'!AO93</f>
        <v>0</v>
      </c>
      <c r="AP93" s="33">
        <f t="shared" si="136"/>
        <v>0</v>
      </c>
      <c r="AQ93" s="34">
        <f t="shared" si="137"/>
        <v>0</v>
      </c>
      <c r="AR93" s="33">
        <f t="shared" si="138"/>
        <v>0</v>
      </c>
      <c r="AS93" s="34">
        <f t="shared" si="139"/>
        <v>0</v>
      </c>
      <c r="AT93" s="33">
        <f t="shared" si="17"/>
        <v>0</v>
      </c>
      <c r="AU93" s="34">
        <f t="shared" si="140"/>
        <v>0</v>
      </c>
      <c r="AV93" s="33">
        <f t="shared" si="18"/>
        <v>0</v>
      </c>
      <c r="AW93" s="34">
        <f t="shared" si="141"/>
        <v>0</v>
      </c>
      <c r="AX93" s="57">
        <f t="shared" si="19"/>
        <v>0</v>
      </c>
    </row>
    <row r="94" spans="1:50" s="11" customFormat="1" ht="15" x14ac:dyDescent="0.25">
      <c r="A94" s="94">
        <v>33300</v>
      </c>
      <c r="B94" s="101" t="s">
        <v>88</v>
      </c>
      <c r="C94" s="96">
        <f>'gastos 0001'!C94+'gastos 0099'!C94+'gastos 7201'!C94+'invers 7300'!C94+'gastos 9722'!C94+'gastos 9801'!C94+'gastos 9901'!C94</f>
        <v>0</v>
      </c>
      <c r="D94" s="96">
        <f>'gastos 0001'!D94+'gastos 0099'!D94+'gastos 7201'!D94+'invers 7300'!D94+'gastos 9722'!D94+'gastos 9801'!D94+'gastos 9901'!D94</f>
        <v>0</v>
      </c>
      <c r="E94" s="96">
        <f t="shared" si="123"/>
        <v>0</v>
      </c>
      <c r="F94" s="107">
        <f>'gastos 0001'!F94+'gastos 0099'!F94+'gastos 7201'!F94+'invers 7300'!F94+'gastos 9722'!F94+'gastos 9801'!F94+'gastos 9901'!F94</f>
        <v>0</v>
      </c>
      <c r="G94" s="56">
        <f>'gastos 0001'!G94+'gastos 0099'!G94+'gastos 7201'!G94+'invers 7300'!G94+'gastos 9722'!G94+'gastos 9801'!G94+'gastos 9901'!G94</f>
        <v>0</v>
      </c>
      <c r="H94" s="36">
        <f>'gastos 0001'!H94+'gastos 0099'!H94+'gastos 7201'!H94+'invers 7300'!H94+'gastos 9722'!H94+'gastos 9801'!H94+'gastos 9901'!H94</f>
        <v>0</v>
      </c>
      <c r="I94" s="36">
        <f>'gastos 0001'!I94+'gastos 0099'!I94+'gastos 7201'!I94+'invers 7300'!I94+'gastos 9722'!I94+'gastos 9801'!I94+'gastos 9901'!I94</f>
        <v>0</v>
      </c>
      <c r="J94" s="36">
        <f>'gastos 0001'!J94+'gastos 0099'!J94+'gastos 7201'!J94+'invers 7300'!J94+'gastos 9722'!J94+'gastos 9801'!J94+'gastos 9901'!J94</f>
        <v>0</v>
      </c>
      <c r="K94" s="36">
        <f>'gastos 0001'!K94+'gastos 0099'!K94+'gastos 7201'!K94+'invers 7300'!K94+'gastos 9722'!K94+'gastos 9801'!K94+'gastos 9901'!K94</f>
        <v>0</v>
      </c>
      <c r="L94" s="33">
        <f t="shared" si="124"/>
        <v>0</v>
      </c>
      <c r="M94" s="34">
        <f t="shared" si="125"/>
        <v>0</v>
      </c>
      <c r="N94" s="33">
        <f t="shared" si="126"/>
        <v>0</v>
      </c>
      <c r="O94" s="34">
        <f t="shared" si="127"/>
        <v>0</v>
      </c>
      <c r="P94" s="56">
        <f>'gastos 0001'!P94+'gastos 0099'!P94+'gastos 7201'!P94+'invers 7300'!P94+'gastos 9722'!P94+'gastos 9801'!P94+'gastos 9901'!P94</f>
        <v>0</v>
      </c>
      <c r="Q94" s="56">
        <f>'gastos 0001'!Q94+'gastos 0099'!Q94+'gastos 7201'!Q94+'invers 7300'!Q94+'gastos 9722'!Q94+'gastos 9801'!Q94+'gastos 9901'!Q94</f>
        <v>0</v>
      </c>
      <c r="R94" s="56">
        <f>'gastos 0001'!R94+'gastos 0099'!R94+'gastos 7201'!R94+'invers 7300'!R94+'gastos 9722'!R94+'gastos 9801'!R94+'gastos 9901'!R94</f>
        <v>0</v>
      </c>
      <c r="S94" s="56">
        <f>'gastos 0001'!S94+'gastos 0099'!S94+'gastos 7201'!S94+'invers 7300'!S94+'gastos 9722'!S94+'gastos 9801'!S94+'gastos 9901'!S94</f>
        <v>0</v>
      </c>
      <c r="T94" s="56">
        <f>'gastos 0001'!T94+'gastos 0099'!T94+'gastos 7201'!T94+'invers 7300'!T94+'gastos 9722'!T94+'gastos 9801'!T94+'gastos 9901'!T94</f>
        <v>0</v>
      </c>
      <c r="U94" s="56">
        <f>'gastos 0001'!U94+'gastos 0099'!U94+'gastos 7201'!U94+'invers 7300'!U94+'gastos 9722'!U94+'gastos 9801'!U94+'gastos 9901'!U94</f>
        <v>0</v>
      </c>
      <c r="V94" s="33">
        <f t="shared" si="128"/>
        <v>0</v>
      </c>
      <c r="W94" s="34">
        <f t="shared" si="129"/>
        <v>0</v>
      </c>
      <c r="X94" s="33">
        <f t="shared" si="130"/>
        <v>0</v>
      </c>
      <c r="Y94" s="34">
        <f t="shared" si="131"/>
        <v>0</v>
      </c>
      <c r="Z94" s="56">
        <f>'gastos 0001'!Z94+'gastos 0099'!Z94+'gastos 7201'!Z94+'invers 7300'!Z94+'gastos 9722'!Z94+'gastos 9801'!Z94+'gastos 9901'!Z94</f>
        <v>0</v>
      </c>
      <c r="AA94" s="56">
        <f>'gastos 0001'!AA94+'gastos 0099'!AA94+'gastos 7201'!AA94+'invers 7300'!AA94+'gastos 9722'!AA94+'gastos 9801'!AA94+'gastos 9901'!AA94</f>
        <v>0</v>
      </c>
      <c r="AB94" s="56">
        <f>'gastos 0001'!AB94+'gastos 0099'!AB94+'gastos 7201'!AB94+'invers 7300'!AB94+'gastos 9722'!AB94+'gastos 9801'!AB94+'gastos 9901'!AB94</f>
        <v>0</v>
      </c>
      <c r="AC94" s="56">
        <f>'gastos 0001'!AC94+'gastos 0099'!AC94+'gastos 7201'!AC94+'invers 7300'!AC94+'gastos 9722'!AC94+'gastos 9801'!AC94+'gastos 9901'!AC94</f>
        <v>0</v>
      </c>
      <c r="AD94" s="56">
        <f>'gastos 0001'!AD94+'gastos 0099'!AD94+'gastos 7201'!AD94+'invers 7300'!AD94+'gastos 9722'!AD94+'gastos 9801'!AD94+'gastos 9901'!AD94</f>
        <v>0</v>
      </c>
      <c r="AE94" s="56">
        <f>'gastos 0001'!AE94+'gastos 0099'!AE94+'gastos 7201'!AE94+'invers 7300'!AE94+'gastos 9722'!AE94+'gastos 9801'!AE94+'gastos 9901'!AE94</f>
        <v>0</v>
      </c>
      <c r="AF94" s="33">
        <f t="shared" si="132"/>
        <v>0</v>
      </c>
      <c r="AG94" s="34">
        <f t="shared" si="133"/>
        <v>0</v>
      </c>
      <c r="AH94" s="33">
        <f t="shared" si="134"/>
        <v>0</v>
      </c>
      <c r="AI94" s="34">
        <f t="shared" si="135"/>
        <v>0</v>
      </c>
      <c r="AJ94" s="56">
        <f>'gastos 0001'!AJ94+'gastos 0099'!AJ94+'gastos 7201'!AJ94+'invers 7300'!AJ94+'gastos 9722'!AJ94+'gastos 9801'!AJ94+'gastos 9901'!AJ94</f>
        <v>0</v>
      </c>
      <c r="AK94" s="56">
        <f>'gastos 0001'!AK94+'gastos 0099'!AK94+'gastos 7201'!AK94+'invers 7300'!AK94+'gastos 9722'!AK94+'gastos 9801'!AK94+'gastos 9901'!AK94</f>
        <v>0</v>
      </c>
      <c r="AL94" s="56">
        <f>'gastos 0001'!AL94+'gastos 0099'!AL94+'gastos 7201'!AL94+'invers 7300'!AL94+'gastos 9722'!AL94+'gastos 9801'!AL94+'gastos 9901'!AL94</f>
        <v>0</v>
      </c>
      <c r="AM94" s="56">
        <f>'gastos 0001'!AM94+'gastos 0099'!AM94+'gastos 7201'!AM94+'invers 7300'!AM94+'gastos 9722'!AM94+'gastos 9801'!AM94+'gastos 9901'!AM94</f>
        <v>0</v>
      </c>
      <c r="AN94" s="56">
        <f>'gastos 0001'!AN94+'gastos 0099'!AN94+'gastos 7201'!AN94+'invers 7300'!AN94+'gastos 9722'!AN94+'gastos 9801'!AN94+'gastos 9901'!AN94</f>
        <v>0</v>
      </c>
      <c r="AO94" s="56">
        <f>'gastos 0001'!AO94+'gastos 0099'!AO94+'gastos 7201'!AO94+'invers 7300'!AO94+'gastos 9722'!AO94+'gastos 9801'!AO94+'gastos 9901'!AO94</f>
        <v>0</v>
      </c>
      <c r="AP94" s="33">
        <f t="shared" si="136"/>
        <v>0</v>
      </c>
      <c r="AQ94" s="34">
        <f t="shared" si="137"/>
        <v>0</v>
      </c>
      <c r="AR94" s="33">
        <f t="shared" si="138"/>
        <v>0</v>
      </c>
      <c r="AS94" s="34">
        <f t="shared" si="139"/>
        <v>0</v>
      </c>
      <c r="AT94" s="33">
        <f t="shared" ref="AT94:AT112" si="142">L94+V94+AF94+AP94</f>
        <v>0</v>
      </c>
      <c r="AU94" s="34">
        <f t="shared" si="140"/>
        <v>0</v>
      </c>
      <c r="AV94" s="33">
        <f t="shared" ref="AV94:AV112" si="143">N94+X94+AH94+AR94</f>
        <v>0</v>
      </c>
      <c r="AW94" s="34">
        <f t="shared" si="141"/>
        <v>0</v>
      </c>
      <c r="AX94" s="57">
        <f t="shared" ref="AX94:AX146" si="144">E94-AT94</f>
        <v>0</v>
      </c>
    </row>
    <row r="95" spans="1:50" s="11" customFormat="1" ht="15" x14ac:dyDescent="0.25">
      <c r="A95" s="94">
        <v>33400</v>
      </c>
      <c r="B95" s="95" t="s">
        <v>89</v>
      </c>
      <c r="C95" s="96">
        <f>'gastos 0001'!C95+'gastos 0099'!C95+'gastos 7201'!C95+'invers 7300'!C95+'gastos 9722'!C95+'gastos 9801'!C95+'gastos 9901'!C95</f>
        <v>0</v>
      </c>
      <c r="D95" s="96">
        <f>'gastos 0001'!D95+'gastos 0099'!D95+'gastos 7201'!D95+'invers 7300'!D95+'gastos 9722'!D95+'gastos 9801'!D95+'gastos 9901'!D95</f>
        <v>0</v>
      </c>
      <c r="E95" s="96">
        <f t="shared" si="123"/>
        <v>0</v>
      </c>
      <c r="F95" s="107">
        <f>'gastos 0001'!F95+'gastos 0099'!F95+'gastos 7201'!F95+'invers 7300'!F95+'gastos 9722'!F95+'gastos 9801'!F95+'gastos 9901'!F95</f>
        <v>0</v>
      </c>
      <c r="G95" s="56">
        <f>'gastos 0001'!G95+'gastos 0099'!G95+'gastos 7201'!G95+'invers 7300'!G95+'gastos 9722'!G95+'gastos 9801'!G95+'gastos 9901'!G95</f>
        <v>0</v>
      </c>
      <c r="H95" s="36">
        <f>'gastos 0001'!H95+'gastos 0099'!H95+'gastos 7201'!H95+'invers 7300'!H95+'gastos 9722'!H95+'gastos 9801'!H95+'gastos 9901'!H95</f>
        <v>0</v>
      </c>
      <c r="I95" s="36">
        <f>'gastos 0001'!I95+'gastos 0099'!I95+'gastos 7201'!I95+'invers 7300'!I95+'gastos 9722'!I95+'gastos 9801'!I95+'gastos 9901'!I95</f>
        <v>0</v>
      </c>
      <c r="J95" s="36">
        <f>'gastos 0001'!J95+'gastos 0099'!J95+'gastos 7201'!J95+'invers 7300'!J95+'gastos 9722'!J95+'gastos 9801'!J95+'gastos 9901'!J95</f>
        <v>0</v>
      </c>
      <c r="K95" s="36">
        <f>'gastos 0001'!K95+'gastos 0099'!K95+'gastos 7201'!K95+'invers 7300'!K95+'gastos 9722'!K95+'gastos 9801'!K95+'gastos 9901'!K95</f>
        <v>0</v>
      </c>
      <c r="L95" s="33">
        <f t="shared" si="124"/>
        <v>0</v>
      </c>
      <c r="M95" s="34">
        <f t="shared" si="125"/>
        <v>0</v>
      </c>
      <c r="N95" s="33">
        <f t="shared" si="126"/>
        <v>0</v>
      </c>
      <c r="O95" s="34">
        <f t="shared" si="127"/>
        <v>0</v>
      </c>
      <c r="P95" s="56">
        <f>'gastos 0001'!P95+'gastos 0099'!P95+'gastos 7201'!P95+'invers 7300'!P95+'gastos 9722'!P95+'gastos 9801'!P95+'gastos 9901'!P95</f>
        <v>0</v>
      </c>
      <c r="Q95" s="56">
        <f>'gastos 0001'!Q95+'gastos 0099'!Q95+'gastos 7201'!Q95+'invers 7300'!Q95+'gastos 9722'!Q95+'gastos 9801'!Q95+'gastos 9901'!Q95</f>
        <v>0</v>
      </c>
      <c r="R95" s="56">
        <f>'gastos 0001'!R95+'gastos 0099'!R95+'gastos 7201'!R95+'invers 7300'!R95+'gastos 9722'!R95+'gastos 9801'!R95+'gastos 9901'!R95</f>
        <v>0</v>
      </c>
      <c r="S95" s="56">
        <f>'gastos 0001'!S95+'gastos 0099'!S95+'gastos 7201'!S95+'invers 7300'!S95+'gastos 9722'!S95+'gastos 9801'!S95+'gastos 9901'!S95</f>
        <v>0</v>
      </c>
      <c r="T95" s="56">
        <f>'gastos 0001'!T95+'gastos 0099'!T95+'gastos 7201'!T95+'invers 7300'!T95+'gastos 9722'!T95+'gastos 9801'!T95+'gastos 9901'!T95</f>
        <v>0</v>
      </c>
      <c r="U95" s="56">
        <f>'gastos 0001'!U95+'gastos 0099'!U95+'gastos 7201'!U95+'invers 7300'!U95+'gastos 9722'!U95+'gastos 9801'!U95+'gastos 9901'!U95</f>
        <v>0</v>
      </c>
      <c r="V95" s="33">
        <f t="shared" si="128"/>
        <v>0</v>
      </c>
      <c r="W95" s="34">
        <f t="shared" si="129"/>
        <v>0</v>
      </c>
      <c r="X95" s="33">
        <f t="shared" si="130"/>
        <v>0</v>
      </c>
      <c r="Y95" s="34">
        <f t="shared" si="131"/>
        <v>0</v>
      </c>
      <c r="Z95" s="56">
        <f>'gastos 0001'!Z95+'gastos 0099'!Z95+'gastos 7201'!Z95+'invers 7300'!Z95+'gastos 9722'!Z95+'gastos 9801'!Z95+'gastos 9901'!Z95</f>
        <v>0</v>
      </c>
      <c r="AA95" s="56">
        <f>'gastos 0001'!AA95+'gastos 0099'!AA95+'gastos 7201'!AA95+'invers 7300'!AA95+'gastos 9722'!AA95+'gastos 9801'!AA95+'gastos 9901'!AA95</f>
        <v>0</v>
      </c>
      <c r="AB95" s="56">
        <f>'gastos 0001'!AB95+'gastos 0099'!AB95+'gastos 7201'!AB95+'invers 7300'!AB95+'gastos 9722'!AB95+'gastos 9801'!AB95+'gastos 9901'!AB95</f>
        <v>0</v>
      </c>
      <c r="AC95" s="56">
        <f>'gastos 0001'!AC95+'gastos 0099'!AC95+'gastos 7201'!AC95+'invers 7300'!AC95+'gastos 9722'!AC95+'gastos 9801'!AC95+'gastos 9901'!AC95</f>
        <v>0</v>
      </c>
      <c r="AD95" s="56">
        <f>'gastos 0001'!AD95+'gastos 0099'!AD95+'gastos 7201'!AD95+'invers 7300'!AD95+'gastos 9722'!AD95+'gastos 9801'!AD95+'gastos 9901'!AD95</f>
        <v>0</v>
      </c>
      <c r="AE95" s="56">
        <f>'gastos 0001'!AE95+'gastos 0099'!AE95+'gastos 7201'!AE95+'invers 7300'!AE95+'gastos 9722'!AE95+'gastos 9801'!AE95+'gastos 9901'!AE95</f>
        <v>0</v>
      </c>
      <c r="AF95" s="33">
        <f t="shared" si="132"/>
        <v>0</v>
      </c>
      <c r="AG95" s="34">
        <f t="shared" si="133"/>
        <v>0</v>
      </c>
      <c r="AH95" s="33">
        <f t="shared" si="134"/>
        <v>0</v>
      </c>
      <c r="AI95" s="34">
        <f t="shared" si="135"/>
        <v>0</v>
      </c>
      <c r="AJ95" s="56">
        <f>'gastos 0001'!AJ95+'gastos 0099'!AJ95+'gastos 7201'!AJ95+'invers 7300'!AJ95+'gastos 9722'!AJ95+'gastos 9801'!AJ95+'gastos 9901'!AJ95</f>
        <v>0</v>
      </c>
      <c r="AK95" s="56">
        <f>'gastos 0001'!AK95+'gastos 0099'!AK95+'gastos 7201'!AK95+'invers 7300'!AK95+'gastos 9722'!AK95+'gastos 9801'!AK95+'gastos 9901'!AK95</f>
        <v>0</v>
      </c>
      <c r="AL95" s="56">
        <f>'gastos 0001'!AL95+'gastos 0099'!AL95+'gastos 7201'!AL95+'invers 7300'!AL95+'gastos 9722'!AL95+'gastos 9801'!AL95+'gastos 9901'!AL95</f>
        <v>0</v>
      </c>
      <c r="AM95" s="56">
        <f>'gastos 0001'!AM95+'gastos 0099'!AM95+'gastos 7201'!AM95+'invers 7300'!AM95+'gastos 9722'!AM95+'gastos 9801'!AM95+'gastos 9901'!AM95</f>
        <v>0</v>
      </c>
      <c r="AN95" s="56">
        <f>'gastos 0001'!AN95+'gastos 0099'!AN95+'gastos 7201'!AN95+'invers 7300'!AN95+'gastos 9722'!AN95+'gastos 9801'!AN95+'gastos 9901'!AN95</f>
        <v>0</v>
      </c>
      <c r="AO95" s="56">
        <f>'gastos 0001'!AO95+'gastos 0099'!AO95+'gastos 7201'!AO95+'invers 7300'!AO95+'gastos 9722'!AO95+'gastos 9801'!AO95+'gastos 9901'!AO95</f>
        <v>0</v>
      </c>
      <c r="AP95" s="33">
        <f t="shared" si="136"/>
        <v>0</v>
      </c>
      <c r="AQ95" s="34">
        <f t="shared" si="137"/>
        <v>0</v>
      </c>
      <c r="AR95" s="33">
        <f t="shared" si="138"/>
        <v>0</v>
      </c>
      <c r="AS95" s="34">
        <f t="shared" si="139"/>
        <v>0</v>
      </c>
      <c r="AT95" s="33">
        <f t="shared" si="142"/>
        <v>0</v>
      </c>
      <c r="AU95" s="34">
        <f t="shared" si="140"/>
        <v>0</v>
      </c>
      <c r="AV95" s="33">
        <f t="shared" si="143"/>
        <v>0</v>
      </c>
      <c r="AW95" s="34">
        <f t="shared" si="141"/>
        <v>0</v>
      </c>
      <c r="AX95" s="57">
        <f t="shared" si="144"/>
        <v>0</v>
      </c>
    </row>
    <row r="96" spans="1:50" s="11" customFormat="1" ht="15" x14ac:dyDescent="0.25">
      <c r="A96" s="94">
        <v>34110</v>
      </c>
      <c r="B96" s="99" t="s">
        <v>90</v>
      </c>
      <c r="C96" s="96">
        <f>'gastos 0001'!C96+'gastos 0099'!C96+'gastos 7201'!C96+'invers 7300'!C96+'gastos 9722'!C96+'gastos 9801'!C96+'gastos 9901'!C96</f>
        <v>0</v>
      </c>
      <c r="D96" s="96">
        <f>'gastos 0001'!D96+'gastos 0099'!D96+'gastos 7201'!D96+'invers 7300'!D96+'gastos 9722'!D96+'gastos 9801'!D96+'gastos 9901'!D96</f>
        <v>0</v>
      </c>
      <c r="E96" s="96">
        <f t="shared" si="123"/>
        <v>0</v>
      </c>
      <c r="F96" s="107">
        <f>'gastos 0001'!F96+'gastos 0099'!F96+'gastos 7201'!F96+'invers 7300'!F96+'gastos 9722'!F96+'gastos 9801'!F96+'gastos 9901'!F96</f>
        <v>0</v>
      </c>
      <c r="G96" s="56">
        <f>'gastos 0001'!G96+'gastos 0099'!G96+'gastos 7201'!G96+'invers 7300'!G96+'gastos 9722'!G96+'gastos 9801'!G96+'gastos 9901'!G96</f>
        <v>0</v>
      </c>
      <c r="H96" s="36">
        <f>'gastos 0001'!H96+'gastos 0099'!H96+'gastos 7201'!H96+'invers 7300'!H96+'gastos 9722'!H96+'gastos 9801'!H96+'gastos 9901'!H96</f>
        <v>0</v>
      </c>
      <c r="I96" s="36">
        <f>'gastos 0001'!I96+'gastos 0099'!I96+'gastos 7201'!I96+'invers 7300'!I96+'gastos 9722'!I96+'gastos 9801'!I96+'gastos 9901'!I96</f>
        <v>0</v>
      </c>
      <c r="J96" s="36">
        <f>'gastos 0001'!J96+'gastos 0099'!J96+'gastos 7201'!J96+'invers 7300'!J96+'gastos 9722'!J96+'gastos 9801'!J96+'gastos 9901'!J96</f>
        <v>0</v>
      </c>
      <c r="K96" s="36">
        <f>'gastos 0001'!K96+'gastos 0099'!K96+'gastos 7201'!K96+'invers 7300'!K96+'gastos 9722'!K96+'gastos 9801'!K96+'gastos 9901'!K96</f>
        <v>0</v>
      </c>
      <c r="L96" s="33">
        <f t="shared" si="124"/>
        <v>0</v>
      </c>
      <c r="M96" s="34">
        <f t="shared" si="125"/>
        <v>0</v>
      </c>
      <c r="N96" s="33">
        <f t="shared" si="126"/>
        <v>0</v>
      </c>
      <c r="O96" s="34">
        <f t="shared" si="127"/>
        <v>0</v>
      </c>
      <c r="P96" s="56">
        <f>'gastos 0001'!P96+'gastos 0099'!P96+'gastos 7201'!P96+'invers 7300'!P96+'gastos 9722'!P96+'gastos 9801'!P96+'gastos 9901'!P96</f>
        <v>0</v>
      </c>
      <c r="Q96" s="56">
        <f>'gastos 0001'!Q96+'gastos 0099'!Q96+'gastos 7201'!Q96+'invers 7300'!Q96+'gastos 9722'!Q96+'gastos 9801'!Q96+'gastos 9901'!Q96</f>
        <v>0</v>
      </c>
      <c r="R96" s="56">
        <f>'gastos 0001'!R96+'gastos 0099'!R96+'gastos 7201'!R96+'invers 7300'!R96+'gastos 9722'!R96+'gastos 9801'!R96+'gastos 9901'!R96</f>
        <v>0</v>
      </c>
      <c r="S96" s="56">
        <f>'gastos 0001'!S96+'gastos 0099'!S96+'gastos 7201'!S96+'invers 7300'!S96+'gastos 9722'!S96+'gastos 9801'!S96+'gastos 9901'!S96</f>
        <v>0</v>
      </c>
      <c r="T96" s="56">
        <f>'gastos 0001'!T96+'gastos 0099'!T96+'gastos 7201'!T96+'invers 7300'!T96+'gastos 9722'!T96+'gastos 9801'!T96+'gastos 9901'!T96</f>
        <v>0</v>
      </c>
      <c r="U96" s="56">
        <f>'gastos 0001'!U96+'gastos 0099'!U96+'gastos 7201'!U96+'invers 7300'!U96+'gastos 9722'!U96+'gastos 9801'!U96+'gastos 9901'!U96</f>
        <v>0</v>
      </c>
      <c r="V96" s="33">
        <f t="shared" si="128"/>
        <v>0</v>
      </c>
      <c r="W96" s="34">
        <f t="shared" si="129"/>
        <v>0</v>
      </c>
      <c r="X96" s="33">
        <f t="shared" si="130"/>
        <v>0</v>
      </c>
      <c r="Y96" s="34">
        <f t="shared" si="131"/>
        <v>0</v>
      </c>
      <c r="Z96" s="56">
        <f>'gastos 0001'!Z96+'gastos 0099'!Z96+'gastos 7201'!Z96+'invers 7300'!Z96+'gastos 9722'!Z96+'gastos 9801'!Z96+'gastos 9901'!Z96</f>
        <v>0</v>
      </c>
      <c r="AA96" s="56">
        <f>'gastos 0001'!AA96+'gastos 0099'!AA96+'gastos 7201'!AA96+'invers 7300'!AA96+'gastos 9722'!AA96+'gastos 9801'!AA96+'gastos 9901'!AA96</f>
        <v>0</v>
      </c>
      <c r="AB96" s="56">
        <f>'gastos 0001'!AB96+'gastos 0099'!AB96+'gastos 7201'!AB96+'invers 7300'!AB96+'gastos 9722'!AB96+'gastos 9801'!AB96+'gastos 9901'!AB96</f>
        <v>0</v>
      </c>
      <c r="AC96" s="56">
        <f>'gastos 0001'!AC96+'gastos 0099'!AC96+'gastos 7201'!AC96+'invers 7300'!AC96+'gastos 9722'!AC96+'gastos 9801'!AC96+'gastos 9901'!AC96</f>
        <v>0</v>
      </c>
      <c r="AD96" s="56">
        <f>'gastos 0001'!AD96+'gastos 0099'!AD96+'gastos 7201'!AD96+'invers 7300'!AD96+'gastos 9722'!AD96+'gastos 9801'!AD96+'gastos 9901'!AD96</f>
        <v>0</v>
      </c>
      <c r="AE96" s="56">
        <f>'gastos 0001'!AE96+'gastos 0099'!AE96+'gastos 7201'!AE96+'invers 7300'!AE96+'gastos 9722'!AE96+'gastos 9801'!AE96+'gastos 9901'!AE96</f>
        <v>0</v>
      </c>
      <c r="AF96" s="33">
        <f t="shared" si="132"/>
        <v>0</v>
      </c>
      <c r="AG96" s="34">
        <f t="shared" si="133"/>
        <v>0</v>
      </c>
      <c r="AH96" s="33">
        <f t="shared" si="134"/>
        <v>0</v>
      </c>
      <c r="AI96" s="34">
        <f t="shared" si="135"/>
        <v>0</v>
      </c>
      <c r="AJ96" s="56">
        <f>'gastos 0001'!AJ96+'gastos 0099'!AJ96+'gastos 7201'!AJ96+'invers 7300'!AJ96+'gastos 9722'!AJ96+'gastos 9801'!AJ96+'gastos 9901'!AJ96</f>
        <v>0</v>
      </c>
      <c r="AK96" s="56">
        <f>'gastos 0001'!AK96+'gastos 0099'!AK96+'gastos 7201'!AK96+'invers 7300'!AK96+'gastos 9722'!AK96+'gastos 9801'!AK96+'gastos 9901'!AK96</f>
        <v>0</v>
      </c>
      <c r="AL96" s="56">
        <f>'gastos 0001'!AL96+'gastos 0099'!AL96+'gastos 7201'!AL96+'invers 7300'!AL96+'gastos 9722'!AL96+'gastos 9801'!AL96+'gastos 9901'!AL96</f>
        <v>0</v>
      </c>
      <c r="AM96" s="56">
        <f>'gastos 0001'!AM96+'gastos 0099'!AM96+'gastos 7201'!AM96+'invers 7300'!AM96+'gastos 9722'!AM96+'gastos 9801'!AM96+'gastos 9901'!AM96</f>
        <v>0</v>
      </c>
      <c r="AN96" s="56">
        <f>'gastos 0001'!AN96+'gastos 0099'!AN96+'gastos 7201'!AN96+'invers 7300'!AN96+'gastos 9722'!AN96+'gastos 9801'!AN96+'gastos 9901'!AN96</f>
        <v>0</v>
      </c>
      <c r="AO96" s="56">
        <f>'gastos 0001'!AO96+'gastos 0099'!AO96+'gastos 7201'!AO96+'invers 7300'!AO96+'gastos 9722'!AO96+'gastos 9801'!AO96+'gastos 9901'!AO96</f>
        <v>0</v>
      </c>
      <c r="AP96" s="33">
        <f t="shared" si="136"/>
        <v>0</v>
      </c>
      <c r="AQ96" s="34">
        <f t="shared" si="137"/>
        <v>0</v>
      </c>
      <c r="AR96" s="33">
        <f t="shared" si="138"/>
        <v>0</v>
      </c>
      <c r="AS96" s="34">
        <f t="shared" si="139"/>
        <v>0</v>
      </c>
      <c r="AT96" s="33">
        <f t="shared" si="142"/>
        <v>0</v>
      </c>
      <c r="AU96" s="34">
        <f t="shared" si="140"/>
        <v>0</v>
      </c>
      <c r="AV96" s="33">
        <f t="shared" si="143"/>
        <v>0</v>
      </c>
      <c r="AW96" s="34">
        <f t="shared" si="141"/>
        <v>0</v>
      </c>
      <c r="AX96" s="57">
        <f t="shared" si="144"/>
        <v>0</v>
      </c>
    </row>
    <row r="97" spans="1:50" s="11" customFormat="1" ht="15" x14ac:dyDescent="0.25">
      <c r="A97" s="165">
        <v>34200</v>
      </c>
      <c r="B97" s="166" t="s">
        <v>91</v>
      </c>
      <c r="C97" s="32">
        <f>SUM(C98:C99)</f>
        <v>0</v>
      </c>
      <c r="D97" s="32">
        <f t="shared" ref="D97:N97" si="145">SUM(D98:D99)</f>
        <v>0</v>
      </c>
      <c r="E97" s="32">
        <f t="shared" si="145"/>
        <v>0</v>
      </c>
      <c r="F97" s="32">
        <f t="shared" si="145"/>
        <v>0</v>
      </c>
      <c r="G97" s="32">
        <f t="shared" si="145"/>
        <v>0</v>
      </c>
      <c r="H97" s="32">
        <f t="shared" si="145"/>
        <v>0</v>
      </c>
      <c r="I97" s="32">
        <f t="shared" si="145"/>
        <v>0</v>
      </c>
      <c r="J97" s="32">
        <f t="shared" si="145"/>
        <v>0</v>
      </c>
      <c r="K97" s="32">
        <f t="shared" si="145"/>
        <v>0</v>
      </c>
      <c r="L97" s="32">
        <f t="shared" si="145"/>
        <v>0</v>
      </c>
      <c r="M97" s="89">
        <f t="shared" si="125"/>
        <v>0</v>
      </c>
      <c r="N97" s="32">
        <f t="shared" si="145"/>
        <v>0</v>
      </c>
      <c r="O97" s="89">
        <f t="shared" si="127"/>
        <v>0</v>
      </c>
      <c r="P97" s="32">
        <f t="shared" ref="P97:V97" si="146">SUM(P98:P99)</f>
        <v>0</v>
      </c>
      <c r="Q97" s="32">
        <f t="shared" si="146"/>
        <v>0</v>
      </c>
      <c r="R97" s="32">
        <f t="shared" si="146"/>
        <v>0</v>
      </c>
      <c r="S97" s="32">
        <f t="shared" si="146"/>
        <v>0</v>
      </c>
      <c r="T97" s="32">
        <f t="shared" si="146"/>
        <v>0</v>
      </c>
      <c r="U97" s="32">
        <f t="shared" si="146"/>
        <v>0</v>
      </c>
      <c r="V97" s="32">
        <f t="shared" si="146"/>
        <v>0</v>
      </c>
      <c r="W97" s="89">
        <f t="shared" si="129"/>
        <v>0</v>
      </c>
      <c r="X97" s="32">
        <f t="shared" ref="X97" si="147">SUM(X98:X99)</f>
        <v>0</v>
      </c>
      <c r="Y97" s="89">
        <f t="shared" si="131"/>
        <v>0</v>
      </c>
      <c r="Z97" s="32">
        <f t="shared" ref="Z97:AF97" si="148">SUM(Z98:Z99)</f>
        <v>0</v>
      </c>
      <c r="AA97" s="32">
        <f t="shared" si="148"/>
        <v>0</v>
      </c>
      <c r="AB97" s="32">
        <f t="shared" si="148"/>
        <v>0</v>
      </c>
      <c r="AC97" s="32">
        <f t="shared" si="148"/>
        <v>0</v>
      </c>
      <c r="AD97" s="32">
        <f t="shared" si="148"/>
        <v>0</v>
      </c>
      <c r="AE97" s="32">
        <f t="shared" si="148"/>
        <v>0</v>
      </c>
      <c r="AF97" s="32">
        <f t="shared" si="148"/>
        <v>0</v>
      </c>
      <c r="AG97" s="89">
        <f t="shared" si="133"/>
        <v>0</v>
      </c>
      <c r="AH97" s="32">
        <f t="shared" ref="AH97" si="149">SUM(AH98:AH99)</f>
        <v>0</v>
      </c>
      <c r="AI97" s="89">
        <f t="shared" si="135"/>
        <v>0</v>
      </c>
      <c r="AJ97" s="32">
        <f t="shared" ref="AJ97:AP97" si="150">SUM(AJ98:AJ99)</f>
        <v>0</v>
      </c>
      <c r="AK97" s="32">
        <f t="shared" si="150"/>
        <v>0</v>
      </c>
      <c r="AL97" s="32">
        <f t="shared" si="150"/>
        <v>0</v>
      </c>
      <c r="AM97" s="32">
        <f t="shared" si="150"/>
        <v>0</v>
      </c>
      <c r="AN97" s="32">
        <f t="shared" si="150"/>
        <v>0</v>
      </c>
      <c r="AO97" s="32">
        <f t="shared" si="150"/>
        <v>0</v>
      </c>
      <c r="AP97" s="32">
        <f t="shared" si="150"/>
        <v>0</v>
      </c>
      <c r="AQ97" s="89">
        <f t="shared" si="137"/>
        <v>0</v>
      </c>
      <c r="AR97" s="32">
        <f t="shared" ref="AR97" si="151">SUM(AR98:AR99)</f>
        <v>0</v>
      </c>
      <c r="AS97" s="89">
        <f t="shared" si="139"/>
        <v>0</v>
      </c>
      <c r="AT97" s="32">
        <f t="shared" ref="AT97" si="152">SUM(AT98:AT99)</f>
        <v>0</v>
      </c>
      <c r="AU97" s="89">
        <f t="shared" si="140"/>
        <v>0</v>
      </c>
      <c r="AV97" s="32">
        <f t="shared" ref="AV97" si="153">SUM(AV98:AV99)</f>
        <v>0</v>
      </c>
      <c r="AW97" s="89">
        <f t="shared" si="141"/>
        <v>0</v>
      </c>
      <c r="AX97" s="32">
        <f t="shared" ref="AX97" si="154">SUM(AX98:AX99)</f>
        <v>0</v>
      </c>
    </row>
    <row r="98" spans="1:50" s="11" customFormat="1" ht="15" x14ac:dyDescent="0.25">
      <c r="A98" s="94"/>
      <c r="B98" s="63" t="s">
        <v>198</v>
      </c>
      <c r="C98" s="96">
        <f>'gastos 0001'!C98+'gastos 0099'!C98+'gastos 7201'!C98+'invers 7300'!C98+'gastos 9722'!C98+'gastos 9801'!C98+'gastos 9901'!C98</f>
        <v>0</v>
      </c>
      <c r="D98" s="96">
        <f>'gastos 0001'!D98+'gastos 0099'!D98+'gastos 7201'!D98+'invers 7300'!D98+'gastos 9722'!D98+'gastos 9801'!D98+'gastos 9901'!D98</f>
        <v>0</v>
      </c>
      <c r="E98" s="96">
        <f t="shared" ref="E98:E99" si="155">SUM(C98:D98)</f>
        <v>0</v>
      </c>
      <c r="F98" s="107">
        <f>'gastos 0001'!F98+'gastos 0099'!F98+'gastos 7201'!F98+'invers 7300'!F98+'gastos 9722'!F98+'gastos 9801'!F98+'gastos 9901'!F98</f>
        <v>0</v>
      </c>
      <c r="G98" s="56">
        <f>'gastos 0001'!G98+'gastos 0099'!G98+'gastos 7201'!G98+'invers 7300'!G98+'gastos 9722'!G98+'gastos 9801'!G98+'gastos 9901'!G98</f>
        <v>0</v>
      </c>
      <c r="H98" s="36">
        <f>'gastos 0001'!H98+'gastos 0099'!H98+'gastos 7201'!H98+'invers 7300'!H98+'gastos 9722'!H98+'gastos 9801'!H98+'gastos 9901'!H98</f>
        <v>0</v>
      </c>
      <c r="I98" s="36">
        <f>'gastos 0001'!I98+'gastos 0099'!I98+'gastos 7201'!I98+'invers 7300'!I98+'gastos 9722'!I98+'gastos 9801'!I98+'gastos 9901'!I98</f>
        <v>0</v>
      </c>
      <c r="J98" s="36">
        <f>'gastos 0001'!J98+'gastos 0099'!J98+'gastos 7201'!J98+'invers 7300'!J98+'gastos 9722'!J98+'gastos 9801'!J98+'gastos 9901'!J98</f>
        <v>0</v>
      </c>
      <c r="K98" s="36">
        <f>'gastos 0001'!K98+'gastos 0099'!K98+'gastos 7201'!K98+'invers 7300'!K98+'gastos 9722'!K98+'gastos 9801'!K98+'gastos 9901'!K98</f>
        <v>0</v>
      </c>
      <c r="L98" s="33">
        <f t="shared" ref="L98:L99" si="156">F98+H98+J98</f>
        <v>0</v>
      </c>
      <c r="M98" s="34">
        <f t="shared" ref="M98:M99" si="157">(IFERROR(L98/$E98,0))</f>
        <v>0</v>
      </c>
      <c r="N98" s="33">
        <f t="shared" ref="N98:N99" si="158">G98+I98+K98</f>
        <v>0</v>
      </c>
      <c r="O98" s="34">
        <f t="shared" ref="O98:O99" si="159">(IFERROR(N98/L98,0))</f>
        <v>0</v>
      </c>
      <c r="P98" s="56">
        <f>'gastos 0001'!P98+'gastos 0099'!P98+'gastos 7201'!P98+'invers 7300'!P98+'gastos 9722'!P98+'gastos 9801'!P98+'gastos 9901'!P98</f>
        <v>0</v>
      </c>
      <c r="Q98" s="56">
        <f>'gastos 0001'!Q98+'gastos 0099'!Q98+'gastos 7201'!Q98+'invers 7300'!Q98+'gastos 9722'!Q98+'gastos 9801'!Q98+'gastos 9901'!Q98</f>
        <v>0</v>
      </c>
      <c r="R98" s="56">
        <f>'gastos 0001'!R98+'gastos 0099'!R98+'gastos 7201'!R98+'invers 7300'!R98+'gastos 9722'!R98+'gastos 9801'!R98+'gastos 9901'!R98</f>
        <v>0</v>
      </c>
      <c r="S98" s="56">
        <f>'gastos 0001'!S98+'gastos 0099'!S98+'gastos 7201'!S98+'invers 7300'!S98+'gastos 9722'!S98+'gastos 9801'!S98+'gastos 9901'!S98</f>
        <v>0</v>
      </c>
      <c r="T98" s="56">
        <f>'gastos 0001'!T98+'gastos 0099'!T98+'gastos 7201'!T98+'invers 7300'!T98+'gastos 9722'!T98+'gastos 9801'!T98+'gastos 9901'!T98</f>
        <v>0</v>
      </c>
      <c r="U98" s="56">
        <f>'gastos 0001'!U98+'gastos 0099'!U98+'gastos 7201'!U98+'invers 7300'!U98+'gastos 9722'!U98+'gastos 9801'!U98+'gastos 9901'!U98</f>
        <v>0</v>
      </c>
      <c r="V98" s="33">
        <f t="shared" ref="V98:V99" si="160">P98+R98+T98</f>
        <v>0</v>
      </c>
      <c r="W98" s="34">
        <f t="shared" ref="W98:W99" si="161">(IFERROR(V98/$E98,0))</f>
        <v>0</v>
      </c>
      <c r="X98" s="33">
        <f t="shared" ref="X98:X99" si="162">Q98+S98+U98</f>
        <v>0</v>
      </c>
      <c r="Y98" s="34">
        <f t="shared" ref="Y98:Y99" si="163">(IFERROR(X98/V98,0))</f>
        <v>0</v>
      </c>
      <c r="Z98" s="56">
        <f>'gastos 0001'!Z98+'gastos 0099'!Z98+'gastos 7201'!Z98+'invers 7300'!Z98+'gastos 9722'!Z98+'gastos 9801'!Z98+'gastos 9901'!Z98</f>
        <v>0</v>
      </c>
      <c r="AA98" s="56">
        <f>'gastos 0001'!AA98+'gastos 0099'!AA98+'gastos 7201'!AA98+'invers 7300'!AA98+'gastos 9722'!AA98+'gastos 9801'!AA98+'gastos 9901'!AA98</f>
        <v>0</v>
      </c>
      <c r="AB98" s="56">
        <f>'gastos 0001'!AB98+'gastos 0099'!AB98+'gastos 7201'!AB98+'invers 7300'!AB98+'gastos 9722'!AB98+'gastos 9801'!AB98+'gastos 9901'!AB98</f>
        <v>0</v>
      </c>
      <c r="AC98" s="56">
        <f>'gastos 0001'!AC98+'gastos 0099'!AC98+'gastos 7201'!AC98+'invers 7300'!AC98+'gastos 9722'!AC98+'gastos 9801'!AC98+'gastos 9901'!AC98</f>
        <v>0</v>
      </c>
      <c r="AD98" s="56">
        <f>'gastos 0001'!AD98+'gastos 0099'!AD98+'gastos 7201'!AD98+'invers 7300'!AD98+'gastos 9722'!AD98+'gastos 9801'!AD98+'gastos 9901'!AD98</f>
        <v>0</v>
      </c>
      <c r="AE98" s="56">
        <f>'gastos 0001'!AE98+'gastos 0099'!AE98+'gastos 7201'!AE98+'invers 7300'!AE98+'gastos 9722'!AE98+'gastos 9801'!AE98+'gastos 9901'!AE98</f>
        <v>0</v>
      </c>
      <c r="AF98" s="33">
        <f t="shared" ref="AF98:AF99" si="164">Z98+AB98+AD98</f>
        <v>0</v>
      </c>
      <c r="AG98" s="34">
        <f t="shared" ref="AG98:AG99" si="165">(IFERROR(AF98/$E98,0))</f>
        <v>0</v>
      </c>
      <c r="AH98" s="33">
        <f t="shared" ref="AH98:AH99" si="166">AA98+AC98+AE98</f>
        <v>0</v>
      </c>
      <c r="AI98" s="34">
        <f t="shared" ref="AI98:AI99" si="167">(IFERROR(AH98/AF98,0))</f>
        <v>0</v>
      </c>
      <c r="AJ98" s="56">
        <f>'gastos 0001'!AJ98+'gastos 0099'!AJ98+'gastos 7201'!AJ98+'invers 7300'!AJ98+'gastos 9722'!AJ98+'gastos 9801'!AJ98+'gastos 9901'!AJ98</f>
        <v>0</v>
      </c>
      <c r="AK98" s="56">
        <f>'gastos 0001'!AK98+'gastos 0099'!AK98+'gastos 7201'!AK98+'invers 7300'!AK98+'gastos 9722'!AK98+'gastos 9801'!AK98+'gastos 9901'!AK98</f>
        <v>0</v>
      </c>
      <c r="AL98" s="56">
        <f>'gastos 0001'!AL98+'gastos 0099'!AL98+'gastos 7201'!AL98+'invers 7300'!AL98+'gastos 9722'!AL98+'gastos 9801'!AL98+'gastos 9901'!AL98</f>
        <v>0</v>
      </c>
      <c r="AM98" s="56">
        <f>'gastos 0001'!AM98+'gastos 0099'!AM98+'gastos 7201'!AM98+'invers 7300'!AM98+'gastos 9722'!AM98+'gastos 9801'!AM98+'gastos 9901'!AM98</f>
        <v>0</v>
      </c>
      <c r="AN98" s="56">
        <f>'gastos 0001'!AN98+'gastos 0099'!AN98+'gastos 7201'!AN98+'invers 7300'!AN98+'gastos 9722'!AN98+'gastos 9801'!AN98+'gastos 9901'!AN98</f>
        <v>0</v>
      </c>
      <c r="AO98" s="56">
        <f>'gastos 0001'!AO98+'gastos 0099'!AO98+'gastos 7201'!AO98+'invers 7300'!AO98+'gastos 9722'!AO98+'gastos 9801'!AO98+'gastos 9901'!AO98</f>
        <v>0</v>
      </c>
      <c r="AP98" s="33">
        <f t="shared" ref="AP98:AP99" si="168">AJ98+AL98+AN98</f>
        <v>0</v>
      </c>
      <c r="AQ98" s="34">
        <f t="shared" ref="AQ98:AQ99" si="169">(IFERROR(AP98/$E98,0))</f>
        <v>0</v>
      </c>
      <c r="AR98" s="33">
        <f t="shared" ref="AR98:AR99" si="170">AK98+AM98+AO98</f>
        <v>0</v>
      </c>
      <c r="AS98" s="34">
        <f t="shared" ref="AS98:AS99" si="171">(IFERROR(AR98/AP98,0))</f>
        <v>0</v>
      </c>
      <c r="AT98" s="33">
        <f t="shared" ref="AT98:AT99" si="172">L98+V98+AF98+AP98</f>
        <v>0</v>
      </c>
      <c r="AU98" s="34">
        <f t="shared" ref="AU98:AU99" si="173">(IFERROR(AT98/$E98,0))</f>
        <v>0</v>
      </c>
      <c r="AV98" s="33">
        <f t="shared" ref="AV98:AV99" si="174">N98+X98+AH98+AR98</f>
        <v>0</v>
      </c>
      <c r="AW98" s="34">
        <f t="shared" ref="AW98:AW99" si="175">(IFERROR(AV98/AT98,0))</f>
        <v>0</v>
      </c>
      <c r="AX98" s="57">
        <f t="shared" ref="AX98:AX99" si="176">E98-AT98</f>
        <v>0</v>
      </c>
    </row>
    <row r="99" spans="1:50" s="11" customFormat="1" ht="15" x14ac:dyDescent="0.25">
      <c r="A99" s="94"/>
      <c r="B99" s="63" t="s">
        <v>199</v>
      </c>
      <c r="C99" s="96">
        <f>'gastos 0001'!C99+'gastos 0099'!C99+'gastos 7201'!C99+'invers 7300'!C99+'gastos 9722'!C99+'gastos 9801'!C99+'gastos 9901'!C99</f>
        <v>0</v>
      </c>
      <c r="D99" s="96">
        <f>'gastos 0001'!D99+'gastos 0099'!D99+'gastos 7201'!D99+'invers 7300'!D99+'gastos 9722'!D99+'gastos 9801'!D99+'gastos 9901'!D99</f>
        <v>0</v>
      </c>
      <c r="E99" s="96">
        <f t="shared" si="155"/>
        <v>0</v>
      </c>
      <c r="F99" s="107">
        <f>'gastos 0001'!F99+'gastos 0099'!F99+'gastos 7201'!F99+'invers 7300'!F99+'gastos 9722'!F99+'gastos 9801'!F99+'gastos 9901'!F99</f>
        <v>0</v>
      </c>
      <c r="G99" s="56">
        <f>'gastos 0001'!G99+'gastos 0099'!G99+'gastos 7201'!G99+'invers 7300'!G99+'gastos 9722'!G99+'gastos 9801'!G99+'gastos 9901'!G99</f>
        <v>0</v>
      </c>
      <c r="H99" s="36">
        <f>'gastos 0001'!H99+'gastos 0099'!H99+'gastos 7201'!H99+'invers 7300'!H99+'gastos 9722'!H99+'gastos 9801'!H99+'gastos 9901'!H99</f>
        <v>0</v>
      </c>
      <c r="I99" s="36">
        <f>'gastos 0001'!I99+'gastos 0099'!I99+'gastos 7201'!I99+'invers 7300'!I99+'gastos 9722'!I99+'gastos 9801'!I99+'gastos 9901'!I99</f>
        <v>0</v>
      </c>
      <c r="J99" s="36">
        <f>'gastos 0001'!J99+'gastos 0099'!J99+'gastos 7201'!J99+'invers 7300'!J99+'gastos 9722'!J99+'gastos 9801'!J99+'gastos 9901'!J99</f>
        <v>0</v>
      </c>
      <c r="K99" s="36">
        <f>'gastos 0001'!K99+'gastos 0099'!K99+'gastos 7201'!K99+'invers 7300'!K99+'gastos 9722'!K99+'gastos 9801'!K99+'gastos 9901'!K99</f>
        <v>0</v>
      </c>
      <c r="L99" s="33">
        <f t="shared" si="156"/>
        <v>0</v>
      </c>
      <c r="M99" s="34">
        <f t="shared" si="157"/>
        <v>0</v>
      </c>
      <c r="N99" s="33">
        <f t="shared" si="158"/>
        <v>0</v>
      </c>
      <c r="O99" s="34">
        <f t="shared" si="159"/>
        <v>0</v>
      </c>
      <c r="P99" s="56">
        <f>'gastos 0001'!P99+'gastos 0099'!P99+'gastos 7201'!P99+'invers 7300'!P99+'gastos 9722'!P99+'gastos 9801'!P99+'gastos 9901'!P99</f>
        <v>0</v>
      </c>
      <c r="Q99" s="56">
        <f>'gastos 0001'!Q99+'gastos 0099'!Q99+'gastos 7201'!Q99+'invers 7300'!Q99+'gastos 9722'!Q99+'gastos 9801'!Q99+'gastos 9901'!Q99</f>
        <v>0</v>
      </c>
      <c r="R99" s="56">
        <f>'gastos 0001'!R99+'gastos 0099'!R99+'gastos 7201'!R99+'invers 7300'!R99+'gastos 9722'!R99+'gastos 9801'!R99+'gastos 9901'!R99</f>
        <v>0</v>
      </c>
      <c r="S99" s="56">
        <f>'gastos 0001'!S99+'gastos 0099'!S99+'gastos 7201'!S99+'invers 7300'!S99+'gastos 9722'!S99+'gastos 9801'!S99+'gastos 9901'!S99</f>
        <v>0</v>
      </c>
      <c r="T99" s="56">
        <f>'gastos 0001'!T99+'gastos 0099'!T99+'gastos 7201'!T99+'invers 7300'!T99+'gastos 9722'!T99+'gastos 9801'!T99+'gastos 9901'!T99</f>
        <v>0</v>
      </c>
      <c r="U99" s="56">
        <f>'gastos 0001'!U99+'gastos 0099'!U99+'gastos 7201'!U99+'invers 7300'!U99+'gastos 9722'!U99+'gastos 9801'!U99+'gastos 9901'!U99</f>
        <v>0</v>
      </c>
      <c r="V99" s="33">
        <f t="shared" si="160"/>
        <v>0</v>
      </c>
      <c r="W99" s="34">
        <f t="shared" si="161"/>
        <v>0</v>
      </c>
      <c r="X99" s="33">
        <f t="shared" si="162"/>
        <v>0</v>
      </c>
      <c r="Y99" s="34">
        <f t="shared" si="163"/>
        <v>0</v>
      </c>
      <c r="Z99" s="56">
        <f>'gastos 0001'!Z99+'gastos 0099'!Z99+'gastos 7201'!Z99+'invers 7300'!Z99+'gastos 9722'!Z99+'gastos 9801'!Z99+'gastos 9901'!Z99</f>
        <v>0</v>
      </c>
      <c r="AA99" s="56">
        <f>'gastos 0001'!AA99+'gastos 0099'!AA99+'gastos 7201'!AA99+'invers 7300'!AA99+'gastos 9722'!AA99+'gastos 9801'!AA99+'gastos 9901'!AA99</f>
        <v>0</v>
      </c>
      <c r="AB99" s="56">
        <f>'gastos 0001'!AB99+'gastos 0099'!AB99+'gastos 7201'!AB99+'invers 7300'!AB99+'gastos 9722'!AB99+'gastos 9801'!AB99+'gastos 9901'!AB99</f>
        <v>0</v>
      </c>
      <c r="AC99" s="56">
        <f>'gastos 0001'!AC99+'gastos 0099'!AC99+'gastos 7201'!AC99+'invers 7300'!AC99+'gastos 9722'!AC99+'gastos 9801'!AC99+'gastos 9901'!AC99</f>
        <v>0</v>
      </c>
      <c r="AD99" s="56">
        <f>'gastos 0001'!AD99+'gastos 0099'!AD99+'gastos 7201'!AD99+'invers 7300'!AD99+'gastos 9722'!AD99+'gastos 9801'!AD99+'gastos 9901'!AD99</f>
        <v>0</v>
      </c>
      <c r="AE99" s="56">
        <f>'gastos 0001'!AE99+'gastos 0099'!AE99+'gastos 7201'!AE99+'invers 7300'!AE99+'gastos 9722'!AE99+'gastos 9801'!AE99+'gastos 9901'!AE99</f>
        <v>0</v>
      </c>
      <c r="AF99" s="33">
        <f t="shared" si="164"/>
        <v>0</v>
      </c>
      <c r="AG99" s="34">
        <f t="shared" si="165"/>
        <v>0</v>
      </c>
      <c r="AH99" s="33">
        <f t="shared" si="166"/>
        <v>0</v>
      </c>
      <c r="AI99" s="34">
        <f t="shared" si="167"/>
        <v>0</v>
      </c>
      <c r="AJ99" s="56">
        <f>'gastos 0001'!AJ99+'gastos 0099'!AJ99+'gastos 7201'!AJ99+'invers 7300'!AJ99+'gastos 9722'!AJ99+'gastos 9801'!AJ99+'gastos 9901'!AJ99</f>
        <v>0</v>
      </c>
      <c r="AK99" s="56">
        <f>'gastos 0001'!AK99+'gastos 0099'!AK99+'gastos 7201'!AK99+'invers 7300'!AK99+'gastos 9722'!AK99+'gastos 9801'!AK99+'gastos 9901'!AK99</f>
        <v>0</v>
      </c>
      <c r="AL99" s="56">
        <f>'gastos 0001'!AL99+'gastos 0099'!AL99+'gastos 7201'!AL99+'invers 7300'!AL99+'gastos 9722'!AL99+'gastos 9801'!AL99+'gastos 9901'!AL99</f>
        <v>0</v>
      </c>
      <c r="AM99" s="56">
        <f>'gastos 0001'!AM99+'gastos 0099'!AM99+'gastos 7201'!AM99+'invers 7300'!AM99+'gastos 9722'!AM99+'gastos 9801'!AM99+'gastos 9901'!AM99</f>
        <v>0</v>
      </c>
      <c r="AN99" s="56">
        <f>'gastos 0001'!AN99+'gastos 0099'!AN99+'gastos 7201'!AN99+'invers 7300'!AN99+'gastos 9722'!AN99+'gastos 9801'!AN99+'gastos 9901'!AN99</f>
        <v>0</v>
      </c>
      <c r="AO99" s="56">
        <f>'gastos 0001'!AO99+'gastos 0099'!AO99+'gastos 7201'!AO99+'invers 7300'!AO99+'gastos 9722'!AO99+'gastos 9801'!AO99+'gastos 9901'!AO99</f>
        <v>0</v>
      </c>
      <c r="AP99" s="33">
        <f t="shared" si="168"/>
        <v>0</v>
      </c>
      <c r="AQ99" s="34">
        <f t="shared" si="169"/>
        <v>0</v>
      </c>
      <c r="AR99" s="33">
        <f t="shared" si="170"/>
        <v>0</v>
      </c>
      <c r="AS99" s="34">
        <f t="shared" si="171"/>
        <v>0</v>
      </c>
      <c r="AT99" s="33">
        <f t="shared" si="172"/>
        <v>0</v>
      </c>
      <c r="AU99" s="34">
        <f t="shared" si="173"/>
        <v>0</v>
      </c>
      <c r="AV99" s="33">
        <f t="shared" si="174"/>
        <v>0</v>
      </c>
      <c r="AW99" s="34">
        <f t="shared" si="175"/>
        <v>0</v>
      </c>
      <c r="AX99" s="57">
        <f t="shared" si="176"/>
        <v>0</v>
      </c>
    </row>
    <row r="100" spans="1:50" s="11" customFormat="1" ht="15" x14ac:dyDescent="0.25">
      <c r="A100" s="94">
        <v>34300</v>
      </c>
      <c r="B100" s="95" t="s">
        <v>92</v>
      </c>
      <c r="C100" s="96">
        <f>'gastos 0001'!C100+'gastos 0099'!C100+'gastos 7201'!C100+'invers 7300'!C100+'gastos 9722'!C100+'gastos 9801'!C100+'gastos 9901'!C100</f>
        <v>0</v>
      </c>
      <c r="D100" s="96">
        <f>'gastos 0001'!D100+'gastos 0099'!D100+'gastos 7201'!D100+'invers 7300'!D100+'gastos 9722'!D100+'gastos 9801'!D100+'gastos 9901'!D100</f>
        <v>0</v>
      </c>
      <c r="E100" s="96">
        <f t="shared" si="123"/>
        <v>0</v>
      </c>
      <c r="F100" s="107">
        <f>'gastos 0001'!F100+'gastos 0099'!F100+'gastos 7201'!F100+'invers 7300'!F100+'gastos 9722'!F100+'gastos 9801'!F100+'gastos 9901'!F100</f>
        <v>0</v>
      </c>
      <c r="G100" s="56">
        <f>'gastos 0001'!G100+'gastos 0099'!G100+'gastos 7201'!G100+'invers 7300'!G100+'gastos 9722'!G100+'gastos 9801'!G100+'gastos 9901'!G100</f>
        <v>0</v>
      </c>
      <c r="H100" s="36">
        <f>'gastos 0001'!H100+'gastos 0099'!H100+'gastos 7201'!H100+'invers 7300'!H100+'gastos 9722'!H100+'gastos 9801'!H100+'gastos 9901'!H100</f>
        <v>0</v>
      </c>
      <c r="I100" s="36">
        <f>'gastos 0001'!I100+'gastos 0099'!I100+'gastos 7201'!I100+'invers 7300'!I100+'gastos 9722'!I100+'gastos 9801'!I100+'gastos 9901'!I100</f>
        <v>0</v>
      </c>
      <c r="J100" s="36">
        <f>'gastos 0001'!J100+'gastos 0099'!J100+'gastos 7201'!J100+'invers 7300'!J100+'gastos 9722'!J100+'gastos 9801'!J100+'gastos 9901'!J100</f>
        <v>0</v>
      </c>
      <c r="K100" s="36">
        <f>'gastos 0001'!K100+'gastos 0099'!K100+'gastos 7201'!K100+'invers 7300'!K100+'gastos 9722'!K100+'gastos 9801'!K100+'gastos 9901'!K100</f>
        <v>0</v>
      </c>
      <c r="L100" s="33">
        <f t="shared" si="124"/>
        <v>0</v>
      </c>
      <c r="M100" s="34">
        <f t="shared" si="125"/>
        <v>0</v>
      </c>
      <c r="N100" s="33">
        <f t="shared" si="126"/>
        <v>0</v>
      </c>
      <c r="O100" s="34">
        <f t="shared" si="127"/>
        <v>0</v>
      </c>
      <c r="P100" s="56">
        <f>'gastos 0001'!P100+'gastos 0099'!P100+'gastos 7201'!P100+'invers 7300'!P100+'gastos 9722'!P100+'gastos 9801'!P100+'gastos 9901'!P100</f>
        <v>0</v>
      </c>
      <c r="Q100" s="56">
        <f>'gastos 0001'!Q100+'gastos 0099'!Q100+'gastos 7201'!Q100+'invers 7300'!Q100+'gastos 9722'!Q100+'gastos 9801'!Q100+'gastos 9901'!Q100</f>
        <v>0</v>
      </c>
      <c r="R100" s="56">
        <f>'gastos 0001'!R100+'gastos 0099'!R100+'gastos 7201'!R100+'invers 7300'!R100+'gastos 9722'!R100+'gastos 9801'!R100+'gastos 9901'!R100</f>
        <v>0</v>
      </c>
      <c r="S100" s="56">
        <f>'gastos 0001'!S100+'gastos 0099'!S100+'gastos 7201'!S100+'invers 7300'!S100+'gastos 9722'!S100+'gastos 9801'!S100+'gastos 9901'!S100</f>
        <v>0</v>
      </c>
      <c r="T100" s="56">
        <f>'gastos 0001'!T100+'gastos 0099'!T100+'gastos 7201'!T100+'invers 7300'!T100+'gastos 9722'!T100+'gastos 9801'!T100+'gastos 9901'!T100</f>
        <v>0</v>
      </c>
      <c r="U100" s="56">
        <f>'gastos 0001'!U100+'gastos 0099'!U100+'gastos 7201'!U100+'invers 7300'!U100+'gastos 9722'!U100+'gastos 9801'!U100+'gastos 9901'!U100</f>
        <v>0</v>
      </c>
      <c r="V100" s="33">
        <f t="shared" si="128"/>
        <v>0</v>
      </c>
      <c r="W100" s="34">
        <f t="shared" si="129"/>
        <v>0</v>
      </c>
      <c r="X100" s="33">
        <f t="shared" si="130"/>
        <v>0</v>
      </c>
      <c r="Y100" s="34">
        <f t="shared" si="131"/>
        <v>0</v>
      </c>
      <c r="Z100" s="56">
        <f>'gastos 0001'!Z100+'gastos 0099'!Z100+'gastos 7201'!Z100+'invers 7300'!Z100+'gastos 9722'!Z100+'gastos 9801'!Z100+'gastos 9901'!Z100</f>
        <v>0</v>
      </c>
      <c r="AA100" s="56">
        <f>'gastos 0001'!AA100+'gastos 0099'!AA100+'gastos 7201'!AA100+'invers 7300'!AA100+'gastos 9722'!AA100+'gastos 9801'!AA100+'gastos 9901'!AA100</f>
        <v>0</v>
      </c>
      <c r="AB100" s="56">
        <f>'gastos 0001'!AB100+'gastos 0099'!AB100+'gastos 7201'!AB100+'invers 7300'!AB100+'gastos 9722'!AB100+'gastos 9801'!AB100+'gastos 9901'!AB100</f>
        <v>0</v>
      </c>
      <c r="AC100" s="56">
        <f>'gastos 0001'!AC100+'gastos 0099'!AC100+'gastos 7201'!AC100+'invers 7300'!AC100+'gastos 9722'!AC100+'gastos 9801'!AC100+'gastos 9901'!AC100</f>
        <v>0</v>
      </c>
      <c r="AD100" s="56">
        <f>'gastos 0001'!AD100+'gastos 0099'!AD100+'gastos 7201'!AD100+'invers 7300'!AD100+'gastos 9722'!AD100+'gastos 9801'!AD100+'gastos 9901'!AD100</f>
        <v>0</v>
      </c>
      <c r="AE100" s="56">
        <f>'gastos 0001'!AE100+'gastos 0099'!AE100+'gastos 7201'!AE100+'invers 7300'!AE100+'gastos 9722'!AE100+'gastos 9801'!AE100+'gastos 9901'!AE100</f>
        <v>0</v>
      </c>
      <c r="AF100" s="33">
        <f t="shared" si="132"/>
        <v>0</v>
      </c>
      <c r="AG100" s="34">
        <f t="shared" si="133"/>
        <v>0</v>
      </c>
      <c r="AH100" s="33">
        <f t="shared" si="134"/>
        <v>0</v>
      </c>
      <c r="AI100" s="34">
        <f t="shared" si="135"/>
        <v>0</v>
      </c>
      <c r="AJ100" s="56">
        <f>'gastos 0001'!AJ100+'gastos 0099'!AJ100+'gastos 7201'!AJ100+'invers 7300'!AJ100+'gastos 9722'!AJ100+'gastos 9801'!AJ100+'gastos 9901'!AJ100</f>
        <v>0</v>
      </c>
      <c r="AK100" s="56">
        <f>'gastos 0001'!AK100+'gastos 0099'!AK100+'gastos 7201'!AK100+'invers 7300'!AK100+'gastos 9722'!AK100+'gastos 9801'!AK100+'gastos 9901'!AK100</f>
        <v>0</v>
      </c>
      <c r="AL100" s="56">
        <f>'gastos 0001'!AL100+'gastos 0099'!AL100+'gastos 7201'!AL100+'invers 7300'!AL100+'gastos 9722'!AL100+'gastos 9801'!AL100+'gastos 9901'!AL100</f>
        <v>0</v>
      </c>
      <c r="AM100" s="56">
        <f>'gastos 0001'!AM100+'gastos 0099'!AM100+'gastos 7201'!AM100+'invers 7300'!AM100+'gastos 9722'!AM100+'gastos 9801'!AM100+'gastos 9901'!AM100</f>
        <v>0</v>
      </c>
      <c r="AN100" s="56">
        <f>'gastos 0001'!AN100+'gastos 0099'!AN100+'gastos 7201'!AN100+'invers 7300'!AN100+'gastos 9722'!AN100+'gastos 9801'!AN100+'gastos 9901'!AN100</f>
        <v>0</v>
      </c>
      <c r="AO100" s="56">
        <f>'gastos 0001'!AO100+'gastos 0099'!AO100+'gastos 7201'!AO100+'invers 7300'!AO100+'gastos 9722'!AO100+'gastos 9801'!AO100+'gastos 9901'!AO100</f>
        <v>0</v>
      </c>
      <c r="AP100" s="33">
        <f t="shared" si="136"/>
        <v>0</v>
      </c>
      <c r="AQ100" s="34">
        <f t="shared" si="137"/>
        <v>0</v>
      </c>
      <c r="AR100" s="33">
        <f t="shared" si="138"/>
        <v>0</v>
      </c>
      <c r="AS100" s="34">
        <f t="shared" si="139"/>
        <v>0</v>
      </c>
      <c r="AT100" s="33">
        <f t="shared" si="142"/>
        <v>0</v>
      </c>
      <c r="AU100" s="34">
        <f t="shared" si="140"/>
        <v>0</v>
      </c>
      <c r="AV100" s="33">
        <f t="shared" si="143"/>
        <v>0</v>
      </c>
      <c r="AW100" s="34">
        <f t="shared" si="141"/>
        <v>0</v>
      </c>
      <c r="AX100" s="57">
        <f t="shared" si="144"/>
        <v>0</v>
      </c>
    </row>
    <row r="101" spans="1:50" ht="15" x14ac:dyDescent="0.25">
      <c r="A101" s="94">
        <v>34400</v>
      </c>
      <c r="B101" s="95" t="s">
        <v>93</v>
      </c>
      <c r="C101" s="96">
        <f>'gastos 0001'!C101+'gastos 0099'!C101+'gastos 7201'!C101+'invers 7300'!C101+'gastos 9722'!C101+'gastos 9801'!C101+'gastos 9901'!C101</f>
        <v>0</v>
      </c>
      <c r="D101" s="96">
        <f>'gastos 0001'!D101+'gastos 0099'!D101+'gastos 7201'!D101+'invers 7300'!D101+'gastos 9722'!D101+'gastos 9801'!D101+'gastos 9901'!D101</f>
        <v>0</v>
      </c>
      <c r="E101" s="96">
        <f t="shared" si="123"/>
        <v>0</v>
      </c>
      <c r="F101" s="107">
        <f>'gastos 0001'!F101+'gastos 0099'!F101+'gastos 7201'!F101+'invers 7300'!F101+'gastos 9722'!F101+'gastos 9801'!F101+'gastos 9901'!F101</f>
        <v>0</v>
      </c>
      <c r="G101" s="56">
        <f>'gastos 0001'!G101+'gastos 0099'!G101+'gastos 7201'!G101+'invers 7300'!G101+'gastos 9722'!G101+'gastos 9801'!G101+'gastos 9901'!G101</f>
        <v>0</v>
      </c>
      <c r="H101" s="36">
        <f>'gastos 0001'!H101+'gastos 0099'!H101+'gastos 7201'!H101+'invers 7300'!H101+'gastos 9722'!H101+'gastos 9801'!H101+'gastos 9901'!H101</f>
        <v>0</v>
      </c>
      <c r="I101" s="36">
        <f>'gastos 0001'!I101+'gastos 0099'!I101+'gastos 7201'!I101+'invers 7300'!I101+'gastos 9722'!I101+'gastos 9801'!I101+'gastos 9901'!I101</f>
        <v>0</v>
      </c>
      <c r="J101" s="36">
        <f>'gastos 0001'!J101+'gastos 0099'!J101+'gastos 7201'!J101+'invers 7300'!J101+'gastos 9722'!J101+'gastos 9801'!J101+'gastos 9901'!J101</f>
        <v>0</v>
      </c>
      <c r="K101" s="36">
        <f>'gastos 0001'!K101+'gastos 0099'!K101+'gastos 7201'!K101+'invers 7300'!K101+'gastos 9722'!K101+'gastos 9801'!K101+'gastos 9901'!K101</f>
        <v>0</v>
      </c>
      <c r="L101" s="33">
        <f t="shared" si="124"/>
        <v>0</v>
      </c>
      <c r="M101" s="34">
        <f t="shared" si="125"/>
        <v>0</v>
      </c>
      <c r="N101" s="33">
        <f t="shared" si="126"/>
        <v>0</v>
      </c>
      <c r="O101" s="34">
        <f t="shared" si="127"/>
        <v>0</v>
      </c>
      <c r="P101" s="56">
        <f>'gastos 0001'!P101+'gastos 0099'!P101+'gastos 7201'!P101+'invers 7300'!P101+'gastos 9722'!P101+'gastos 9801'!P101+'gastos 9901'!P101</f>
        <v>0</v>
      </c>
      <c r="Q101" s="56">
        <f>'gastos 0001'!Q101+'gastos 0099'!Q101+'gastos 7201'!Q101+'invers 7300'!Q101+'gastos 9722'!Q101+'gastos 9801'!Q101+'gastos 9901'!Q101</f>
        <v>0</v>
      </c>
      <c r="R101" s="56">
        <f>'gastos 0001'!R101+'gastos 0099'!R101+'gastos 7201'!R101+'invers 7300'!R101+'gastos 9722'!R101+'gastos 9801'!R101+'gastos 9901'!R101</f>
        <v>0</v>
      </c>
      <c r="S101" s="56">
        <f>'gastos 0001'!S101+'gastos 0099'!S101+'gastos 7201'!S101+'invers 7300'!S101+'gastos 9722'!S101+'gastos 9801'!S101+'gastos 9901'!S101</f>
        <v>0</v>
      </c>
      <c r="T101" s="56">
        <f>'gastos 0001'!T101+'gastos 0099'!T101+'gastos 7201'!T101+'invers 7300'!T101+'gastos 9722'!T101+'gastos 9801'!T101+'gastos 9901'!T101</f>
        <v>0</v>
      </c>
      <c r="U101" s="56">
        <f>'gastos 0001'!U101+'gastos 0099'!U101+'gastos 7201'!U101+'invers 7300'!U101+'gastos 9722'!U101+'gastos 9801'!U101+'gastos 9901'!U101</f>
        <v>0</v>
      </c>
      <c r="V101" s="33">
        <f t="shared" si="128"/>
        <v>0</v>
      </c>
      <c r="W101" s="34">
        <f t="shared" si="129"/>
        <v>0</v>
      </c>
      <c r="X101" s="33">
        <f t="shared" si="130"/>
        <v>0</v>
      </c>
      <c r="Y101" s="34">
        <f t="shared" si="131"/>
        <v>0</v>
      </c>
      <c r="Z101" s="56">
        <f>'gastos 0001'!Z101+'gastos 0099'!Z101+'gastos 7201'!Z101+'invers 7300'!Z101+'gastos 9722'!Z101+'gastos 9801'!Z101+'gastos 9901'!Z101</f>
        <v>0</v>
      </c>
      <c r="AA101" s="56">
        <f>'gastos 0001'!AA101+'gastos 0099'!AA101+'gastos 7201'!AA101+'invers 7300'!AA101+'gastos 9722'!AA101+'gastos 9801'!AA101+'gastos 9901'!AA101</f>
        <v>0</v>
      </c>
      <c r="AB101" s="56">
        <f>'gastos 0001'!AB101+'gastos 0099'!AB101+'gastos 7201'!AB101+'invers 7300'!AB101+'gastos 9722'!AB101+'gastos 9801'!AB101+'gastos 9901'!AB101</f>
        <v>0</v>
      </c>
      <c r="AC101" s="56">
        <f>'gastos 0001'!AC101+'gastos 0099'!AC101+'gastos 7201'!AC101+'invers 7300'!AC101+'gastos 9722'!AC101+'gastos 9801'!AC101+'gastos 9901'!AC101</f>
        <v>0</v>
      </c>
      <c r="AD101" s="56">
        <f>'gastos 0001'!AD101+'gastos 0099'!AD101+'gastos 7201'!AD101+'invers 7300'!AD101+'gastos 9722'!AD101+'gastos 9801'!AD101+'gastos 9901'!AD101</f>
        <v>0</v>
      </c>
      <c r="AE101" s="56">
        <f>'gastos 0001'!AE101+'gastos 0099'!AE101+'gastos 7201'!AE101+'invers 7300'!AE101+'gastos 9722'!AE101+'gastos 9801'!AE101+'gastos 9901'!AE101</f>
        <v>0</v>
      </c>
      <c r="AF101" s="33">
        <f t="shared" si="132"/>
        <v>0</v>
      </c>
      <c r="AG101" s="34">
        <f t="shared" si="133"/>
        <v>0</v>
      </c>
      <c r="AH101" s="33">
        <f t="shared" si="134"/>
        <v>0</v>
      </c>
      <c r="AI101" s="34">
        <f t="shared" si="135"/>
        <v>0</v>
      </c>
      <c r="AJ101" s="56">
        <f>'gastos 0001'!AJ101+'gastos 0099'!AJ101+'gastos 7201'!AJ101+'invers 7300'!AJ101+'gastos 9722'!AJ101+'gastos 9801'!AJ101+'gastos 9901'!AJ101</f>
        <v>0</v>
      </c>
      <c r="AK101" s="56">
        <f>'gastos 0001'!AK101+'gastos 0099'!AK101+'gastos 7201'!AK101+'invers 7300'!AK101+'gastos 9722'!AK101+'gastos 9801'!AK101+'gastos 9901'!AK101</f>
        <v>0</v>
      </c>
      <c r="AL101" s="56">
        <f>'gastos 0001'!AL101+'gastos 0099'!AL101+'gastos 7201'!AL101+'invers 7300'!AL101+'gastos 9722'!AL101+'gastos 9801'!AL101+'gastos 9901'!AL101</f>
        <v>0</v>
      </c>
      <c r="AM101" s="56">
        <f>'gastos 0001'!AM101+'gastos 0099'!AM101+'gastos 7201'!AM101+'invers 7300'!AM101+'gastos 9722'!AM101+'gastos 9801'!AM101+'gastos 9901'!AM101</f>
        <v>0</v>
      </c>
      <c r="AN101" s="56">
        <f>'gastos 0001'!AN101+'gastos 0099'!AN101+'gastos 7201'!AN101+'invers 7300'!AN101+'gastos 9722'!AN101+'gastos 9801'!AN101+'gastos 9901'!AN101</f>
        <v>0</v>
      </c>
      <c r="AO101" s="56">
        <f>'gastos 0001'!AO101+'gastos 0099'!AO101+'gastos 7201'!AO101+'invers 7300'!AO101+'gastos 9722'!AO101+'gastos 9801'!AO101+'gastos 9901'!AO101</f>
        <v>0</v>
      </c>
      <c r="AP101" s="33">
        <f t="shared" si="136"/>
        <v>0</v>
      </c>
      <c r="AQ101" s="34">
        <f t="shared" si="137"/>
        <v>0</v>
      </c>
      <c r="AR101" s="33">
        <f t="shared" si="138"/>
        <v>0</v>
      </c>
      <c r="AS101" s="34">
        <f t="shared" si="139"/>
        <v>0</v>
      </c>
      <c r="AT101" s="33">
        <f t="shared" si="142"/>
        <v>0</v>
      </c>
      <c r="AU101" s="34">
        <f t="shared" si="140"/>
        <v>0</v>
      </c>
      <c r="AV101" s="33">
        <f t="shared" si="143"/>
        <v>0</v>
      </c>
      <c r="AW101" s="34">
        <f t="shared" si="141"/>
        <v>0</v>
      </c>
      <c r="AX101" s="57">
        <f t="shared" si="144"/>
        <v>0</v>
      </c>
    </row>
    <row r="102" spans="1:50" ht="15" x14ac:dyDescent="0.25">
      <c r="A102" s="94">
        <v>34500</v>
      </c>
      <c r="B102" s="95" t="s">
        <v>94</v>
      </c>
      <c r="C102" s="96">
        <f>'gastos 0001'!C102+'gastos 0099'!C102+'gastos 7201'!C102+'invers 7300'!C102+'gastos 9722'!C102+'gastos 9801'!C102+'gastos 9901'!C102</f>
        <v>0</v>
      </c>
      <c r="D102" s="96">
        <f>'gastos 0001'!D102+'gastos 0099'!D102+'gastos 7201'!D102+'invers 7300'!D102+'gastos 9722'!D102+'gastos 9801'!D102+'gastos 9901'!D102</f>
        <v>0</v>
      </c>
      <c r="E102" s="96">
        <f t="shared" si="123"/>
        <v>0</v>
      </c>
      <c r="F102" s="107">
        <f>'gastos 0001'!F102+'gastos 0099'!F102+'gastos 7201'!F102+'invers 7300'!F102+'gastos 9722'!F102+'gastos 9801'!F102+'gastos 9901'!F102</f>
        <v>0</v>
      </c>
      <c r="G102" s="56">
        <f>'gastos 0001'!G102+'gastos 0099'!G102+'gastos 7201'!G102+'invers 7300'!G102+'gastos 9722'!G102+'gastos 9801'!G102+'gastos 9901'!G102</f>
        <v>0</v>
      </c>
      <c r="H102" s="36">
        <f>'gastos 0001'!H102+'gastos 0099'!H102+'gastos 7201'!H102+'invers 7300'!H102+'gastos 9722'!H102+'gastos 9801'!H102+'gastos 9901'!H102</f>
        <v>0</v>
      </c>
      <c r="I102" s="36">
        <f>'gastos 0001'!I102+'gastos 0099'!I102+'gastos 7201'!I102+'invers 7300'!I102+'gastos 9722'!I102+'gastos 9801'!I102+'gastos 9901'!I102</f>
        <v>0</v>
      </c>
      <c r="J102" s="36">
        <f>'gastos 0001'!J102+'gastos 0099'!J102+'gastos 7201'!J102+'invers 7300'!J102+'gastos 9722'!J102+'gastos 9801'!J102+'gastos 9901'!J102</f>
        <v>0</v>
      </c>
      <c r="K102" s="36">
        <f>'gastos 0001'!K102+'gastos 0099'!K102+'gastos 7201'!K102+'invers 7300'!K102+'gastos 9722'!K102+'gastos 9801'!K102+'gastos 9901'!K102</f>
        <v>0</v>
      </c>
      <c r="L102" s="33">
        <f t="shared" si="124"/>
        <v>0</v>
      </c>
      <c r="M102" s="34">
        <f t="shared" si="125"/>
        <v>0</v>
      </c>
      <c r="N102" s="33">
        <f t="shared" si="126"/>
        <v>0</v>
      </c>
      <c r="O102" s="34">
        <f t="shared" si="127"/>
        <v>0</v>
      </c>
      <c r="P102" s="56">
        <f>'gastos 0001'!P102+'gastos 0099'!P102+'gastos 7201'!P102+'invers 7300'!P102+'gastos 9722'!P102+'gastos 9801'!P102+'gastos 9901'!P102</f>
        <v>0</v>
      </c>
      <c r="Q102" s="56">
        <f>'gastos 0001'!Q102+'gastos 0099'!Q102+'gastos 7201'!Q102+'invers 7300'!Q102+'gastos 9722'!Q102+'gastos 9801'!Q102+'gastos 9901'!Q102</f>
        <v>0</v>
      </c>
      <c r="R102" s="56">
        <f>'gastos 0001'!R102+'gastos 0099'!R102+'gastos 7201'!R102+'invers 7300'!R102+'gastos 9722'!R102+'gastos 9801'!R102+'gastos 9901'!R102</f>
        <v>0</v>
      </c>
      <c r="S102" s="56">
        <f>'gastos 0001'!S102+'gastos 0099'!S102+'gastos 7201'!S102+'invers 7300'!S102+'gastos 9722'!S102+'gastos 9801'!S102+'gastos 9901'!S102</f>
        <v>0</v>
      </c>
      <c r="T102" s="56">
        <f>'gastos 0001'!T102+'gastos 0099'!T102+'gastos 7201'!T102+'invers 7300'!T102+'gastos 9722'!T102+'gastos 9801'!T102+'gastos 9901'!T102</f>
        <v>0</v>
      </c>
      <c r="U102" s="56">
        <f>'gastos 0001'!U102+'gastos 0099'!U102+'gastos 7201'!U102+'invers 7300'!U102+'gastos 9722'!U102+'gastos 9801'!U102+'gastos 9901'!U102</f>
        <v>0</v>
      </c>
      <c r="V102" s="33">
        <f t="shared" si="128"/>
        <v>0</v>
      </c>
      <c r="W102" s="34">
        <f t="shared" si="129"/>
        <v>0</v>
      </c>
      <c r="X102" s="33">
        <f t="shared" si="130"/>
        <v>0</v>
      </c>
      <c r="Y102" s="34">
        <f t="shared" si="131"/>
        <v>0</v>
      </c>
      <c r="Z102" s="56">
        <f>'gastos 0001'!Z102+'gastos 0099'!Z102+'gastos 7201'!Z102+'invers 7300'!Z102+'gastos 9722'!Z102+'gastos 9801'!Z102+'gastos 9901'!Z102</f>
        <v>0</v>
      </c>
      <c r="AA102" s="56">
        <f>'gastos 0001'!AA102+'gastos 0099'!AA102+'gastos 7201'!AA102+'invers 7300'!AA102+'gastos 9722'!AA102+'gastos 9801'!AA102+'gastos 9901'!AA102</f>
        <v>0</v>
      </c>
      <c r="AB102" s="56">
        <f>'gastos 0001'!AB102+'gastos 0099'!AB102+'gastos 7201'!AB102+'invers 7300'!AB102+'gastos 9722'!AB102+'gastos 9801'!AB102+'gastos 9901'!AB102</f>
        <v>0</v>
      </c>
      <c r="AC102" s="56">
        <f>'gastos 0001'!AC102+'gastos 0099'!AC102+'gastos 7201'!AC102+'invers 7300'!AC102+'gastos 9722'!AC102+'gastos 9801'!AC102+'gastos 9901'!AC102</f>
        <v>0</v>
      </c>
      <c r="AD102" s="56">
        <f>'gastos 0001'!AD102+'gastos 0099'!AD102+'gastos 7201'!AD102+'invers 7300'!AD102+'gastos 9722'!AD102+'gastos 9801'!AD102+'gastos 9901'!AD102</f>
        <v>0</v>
      </c>
      <c r="AE102" s="56">
        <f>'gastos 0001'!AE102+'gastos 0099'!AE102+'gastos 7201'!AE102+'invers 7300'!AE102+'gastos 9722'!AE102+'gastos 9801'!AE102+'gastos 9901'!AE102</f>
        <v>0</v>
      </c>
      <c r="AF102" s="33">
        <f t="shared" si="132"/>
        <v>0</v>
      </c>
      <c r="AG102" s="34">
        <f t="shared" si="133"/>
        <v>0</v>
      </c>
      <c r="AH102" s="33">
        <f t="shared" si="134"/>
        <v>0</v>
      </c>
      <c r="AI102" s="34">
        <f t="shared" si="135"/>
        <v>0</v>
      </c>
      <c r="AJ102" s="56">
        <f>'gastos 0001'!AJ102+'gastos 0099'!AJ102+'gastos 7201'!AJ102+'invers 7300'!AJ102+'gastos 9722'!AJ102+'gastos 9801'!AJ102+'gastos 9901'!AJ102</f>
        <v>0</v>
      </c>
      <c r="AK102" s="56">
        <f>'gastos 0001'!AK102+'gastos 0099'!AK102+'gastos 7201'!AK102+'invers 7300'!AK102+'gastos 9722'!AK102+'gastos 9801'!AK102+'gastos 9901'!AK102</f>
        <v>0</v>
      </c>
      <c r="AL102" s="56">
        <f>'gastos 0001'!AL102+'gastos 0099'!AL102+'gastos 7201'!AL102+'invers 7300'!AL102+'gastos 9722'!AL102+'gastos 9801'!AL102+'gastos 9901'!AL102</f>
        <v>0</v>
      </c>
      <c r="AM102" s="56">
        <f>'gastos 0001'!AM102+'gastos 0099'!AM102+'gastos 7201'!AM102+'invers 7300'!AM102+'gastos 9722'!AM102+'gastos 9801'!AM102+'gastos 9901'!AM102</f>
        <v>0</v>
      </c>
      <c r="AN102" s="56">
        <f>'gastos 0001'!AN102+'gastos 0099'!AN102+'gastos 7201'!AN102+'invers 7300'!AN102+'gastos 9722'!AN102+'gastos 9801'!AN102+'gastos 9901'!AN102</f>
        <v>0</v>
      </c>
      <c r="AO102" s="56">
        <f>'gastos 0001'!AO102+'gastos 0099'!AO102+'gastos 7201'!AO102+'invers 7300'!AO102+'gastos 9722'!AO102+'gastos 9801'!AO102+'gastos 9901'!AO102</f>
        <v>0</v>
      </c>
      <c r="AP102" s="33">
        <f t="shared" si="136"/>
        <v>0</v>
      </c>
      <c r="AQ102" s="34">
        <f t="shared" si="137"/>
        <v>0</v>
      </c>
      <c r="AR102" s="33">
        <f t="shared" si="138"/>
        <v>0</v>
      </c>
      <c r="AS102" s="34">
        <f t="shared" si="139"/>
        <v>0</v>
      </c>
      <c r="AT102" s="33">
        <f t="shared" si="142"/>
        <v>0</v>
      </c>
      <c r="AU102" s="34">
        <f t="shared" si="140"/>
        <v>0</v>
      </c>
      <c r="AV102" s="33">
        <f t="shared" si="143"/>
        <v>0</v>
      </c>
      <c r="AW102" s="34">
        <f t="shared" si="141"/>
        <v>0</v>
      </c>
      <c r="AX102" s="57">
        <f t="shared" si="144"/>
        <v>0</v>
      </c>
    </row>
    <row r="103" spans="1:50" ht="15" x14ac:dyDescent="0.25">
      <c r="A103" s="94">
        <v>34600</v>
      </c>
      <c r="B103" s="95" t="s">
        <v>95</v>
      </c>
      <c r="C103" s="96">
        <f>'gastos 0001'!C103+'gastos 0099'!C103+'gastos 7201'!C103+'invers 7300'!C103+'gastos 9722'!C103+'gastos 9801'!C103+'gastos 9901'!C103</f>
        <v>0</v>
      </c>
      <c r="D103" s="96">
        <f>'gastos 0001'!D103+'gastos 0099'!D103+'gastos 7201'!D103+'invers 7300'!D103+'gastos 9722'!D103+'gastos 9801'!D103+'gastos 9901'!D103</f>
        <v>0</v>
      </c>
      <c r="E103" s="96">
        <f t="shared" si="123"/>
        <v>0</v>
      </c>
      <c r="F103" s="107">
        <f>'gastos 0001'!F103+'gastos 0099'!F103+'gastos 7201'!F103+'invers 7300'!F103+'gastos 9722'!F103+'gastos 9801'!F103+'gastos 9901'!F103</f>
        <v>0</v>
      </c>
      <c r="G103" s="56">
        <f>'gastos 0001'!G103+'gastos 0099'!G103+'gastos 7201'!G103+'invers 7300'!G103+'gastos 9722'!G103+'gastos 9801'!G103+'gastos 9901'!G103</f>
        <v>0</v>
      </c>
      <c r="H103" s="36">
        <f>'gastos 0001'!H103+'gastos 0099'!H103+'gastos 7201'!H103+'invers 7300'!H103+'gastos 9722'!H103+'gastos 9801'!H103+'gastos 9901'!H103</f>
        <v>0</v>
      </c>
      <c r="I103" s="36">
        <f>'gastos 0001'!I103+'gastos 0099'!I103+'gastos 7201'!I103+'invers 7300'!I103+'gastos 9722'!I103+'gastos 9801'!I103+'gastos 9901'!I103</f>
        <v>0</v>
      </c>
      <c r="J103" s="36">
        <f>'gastos 0001'!J103+'gastos 0099'!J103+'gastos 7201'!J103+'invers 7300'!J103+'gastos 9722'!J103+'gastos 9801'!J103+'gastos 9901'!J103</f>
        <v>0</v>
      </c>
      <c r="K103" s="36">
        <f>'gastos 0001'!K103+'gastos 0099'!K103+'gastos 7201'!K103+'invers 7300'!K103+'gastos 9722'!K103+'gastos 9801'!K103+'gastos 9901'!K103</f>
        <v>0</v>
      </c>
      <c r="L103" s="33">
        <f t="shared" si="124"/>
        <v>0</v>
      </c>
      <c r="M103" s="34">
        <f t="shared" si="125"/>
        <v>0</v>
      </c>
      <c r="N103" s="33">
        <f t="shared" si="126"/>
        <v>0</v>
      </c>
      <c r="O103" s="34">
        <f t="shared" si="127"/>
        <v>0</v>
      </c>
      <c r="P103" s="56">
        <f>'gastos 0001'!P103+'gastos 0099'!P103+'gastos 7201'!P103+'invers 7300'!P103+'gastos 9722'!P103+'gastos 9801'!P103+'gastos 9901'!P103</f>
        <v>0</v>
      </c>
      <c r="Q103" s="56">
        <f>'gastos 0001'!Q103+'gastos 0099'!Q103+'gastos 7201'!Q103+'invers 7300'!Q103+'gastos 9722'!Q103+'gastos 9801'!Q103+'gastos 9901'!Q103</f>
        <v>0</v>
      </c>
      <c r="R103" s="56">
        <f>'gastos 0001'!R103+'gastos 0099'!R103+'gastos 7201'!R103+'invers 7300'!R103+'gastos 9722'!R103+'gastos 9801'!R103+'gastos 9901'!R103</f>
        <v>0</v>
      </c>
      <c r="S103" s="56">
        <f>'gastos 0001'!S103+'gastos 0099'!S103+'gastos 7201'!S103+'invers 7300'!S103+'gastos 9722'!S103+'gastos 9801'!S103+'gastos 9901'!S103</f>
        <v>0</v>
      </c>
      <c r="T103" s="56">
        <f>'gastos 0001'!T103+'gastos 0099'!T103+'gastos 7201'!T103+'invers 7300'!T103+'gastos 9722'!T103+'gastos 9801'!T103+'gastos 9901'!T103</f>
        <v>0</v>
      </c>
      <c r="U103" s="56">
        <f>'gastos 0001'!U103+'gastos 0099'!U103+'gastos 7201'!U103+'invers 7300'!U103+'gastos 9722'!U103+'gastos 9801'!U103+'gastos 9901'!U103</f>
        <v>0</v>
      </c>
      <c r="V103" s="33">
        <f t="shared" si="128"/>
        <v>0</v>
      </c>
      <c r="W103" s="34">
        <f t="shared" si="129"/>
        <v>0</v>
      </c>
      <c r="X103" s="33">
        <f t="shared" si="130"/>
        <v>0</v>
      </c>
      <c r="Y103" s="34">
        <f t="shared" si="131"/>
        <v>0</v>
      </c>
      <c r="Z103" s="56">
        <f>'gastos 0001'!Z103+'gastos 0099'!Z103+'gastos 7201'!Z103+'invers 7300'!Z103+'gastos 9722'!Z103+'gastos 9801'!Z103+'gastos 9901'!Z103</f>
        <v>0</v>
      </c>
      <c r="AA103" s="56">
        <f>'gastos 0001'!AA103+'gastos 0099'!AA103+'gastos 7201'!AA103+'invers 7300'!AA103+'gastos 9722'!AA103+'gastos 9801'!AA103+'gastos 9901'!AA103</f>
        <v>0</v>
      </c>
      <c r="AB103" s="56">
        <f>'gastos 0001'!AB103+'gastos 0099'!AB103+'gastos 7201'!AB103+'invers 7300'!AB103+'gastos 9722'!AB103+'gastos 9801'!AB103+'gastos 9901'!AB103</f>
        <v>0</v>
      </c>
      <c r="AC103" s="56">
        <f>'gastos 0001'!AC103+'gastos 0099'!AC103+'gastos 7201'!AC103+'invers 7300'!AC103+'gastos 9722'!AC103+'gastos 9801'!AC103+'gastos 9901'!AC103</f>
        <v>0</v>
      </c>
      <c r="AD103" s="56">
        <f>'gastos 0001'!AD103+'gastos 0099'!AD103+'gastos 7201'!AD103+'invers 7300'!AD103+'gastos 9722'!AD103+'gastos 9801'!AD103+'gastos 9901'!AD103</f>
        <v>0</v>
      </c>
      <c r="AE103" s="56">
        <f>'gastos 0001'!AE103+'gastos 0099'!AE103+'gastos 7201'!AE103+'invers 7300'!AE103+'gastos 9722'!AE103+'gastos 9801'!AE103+'gastos 9901'!AE103</f>
        <v>0</v>
      </c>
      <c r="AF103" s="33">
        <f t="shared" si="132"/>
        <v>0</v>
      </c>
      <c r="AG103" s="34">
        <f t="shared" si="133"/>
        <v>0</v>
      </c>
      <c r="AH103" s="33">
        <f t="shared" si="134"/>
        <v>0</v>
      </c>
      <c r="AI103" s="34">
        <f t="shared" si="135"/>
        <v>0</v>
      </c>
      <c r="AJ103" s="56">
        <f>'gastos 0001'!AJ103+'gastos 0099'!AJ103+'gastos 7201'!AJ103+'invers 7300'!AJ103+'gastos 9722'!AJ103+'gastos 9801'!AJ103+'gastos 9901'!AJ103</f>
        <v>0</v>
      </c>
      <c r="AK103" s="56">
        <f>'gastos 0001'!AK103+'gastos 0099'!AK103+'gastos 7201'!AK103+'invers 7300'!AK103+'gastos 9722'!AK103+'gastos 9801'!AK103+'gastos 9901'!AK103</f>
        <v>0</v>
      </c>
      <c r="AL103" s="56">
        <f>'gastos 0001'!AL103+'gastos 0099'!AL103+'gastos 7201'!AL103+'invers 7300'!AL103+'gastos 9722'!AL103+'gastos 9801'!AL103+'gastos 9901'!AL103</f>
        <v>0</v>
      </c>
      <c r="AM103" s="56">
        <f>'gastos 0001'!AM103+'gastos 0099'!AM103+'gastos 7201'!AM103+'invers 7300'!AM103+'gastos 9722'!AM103+'gastos 9801'!AM103+'gastos 9901'!AM103</f>
        <v>0</v>
      </c>
      <c r="AN103" s="56">
        <f>'gastos 0001'!AN103+'gastos 0099'!AN103+'gastos 7201'!AN103+'invers 7300'!AN103+'gastos 9722'!AN103+'gastos 9801'!AN103+'gastos 9901'!AN103</f>
        <v>0</v>
      </c>
      <c r="AO103" s="56">
        <f>'gastos 0001'!AO103+'gastos 0099'!AO103+'gastos 7201'!AO103+'invers 7300'!AO103+'gastos 9722'!AO103+'gastos 9801'!AO103+'gastos 9901'!AO103</f>
        <v>0</v>
      </c>
      <c r="AP103" s="33">
        <f t="shared" si="136"/>
        <v>0</v>
      </c>
      <c r="AQ103" s="34">
        <f t="shared" si="137"/>
        <v>0</v>
      </c>
      <c r="AR103" s="33">
        <f t="shared" si="138"/>
        <v>0</v>
      </c>
      <c r="AS103" s="34">
        <f t="shared" si="139"/>
        <v>0</v>
      </c>
      <c r="AT103" s="33">
        <f t="shared" si="142"/>
        <v>0</v>
      </c>
      <c r="AU103" s="34">
        <f t="shared" si="140"/>
        <v>0</v>
      </c>
      <c r="AV103" s="33">
        <f t="shared" si="143"/>
        <v>0</v>
      </c>
      <c r="AW103" s="34">
        <f t="shared" si="141"/>
        <v>0</v>
      </c>
      <c r="AX103" s="57">
        <f t="shared" si="144"/>
        <v>0</v>
      </c>
    </row>
    <row r="104" spans="1:50" ht="15" x14ac:dyDescent="0.25">
      <c r="A104" s="94">
        <v>34800</v>
      </c>
      <c r="B104" s="95" t="s">
        <v>96</v>
      </c>
      <c r="C104" s="96">
        <f>'gastos 0001'!C104+'gastos 0099'!C104+'gastos 7201'!C104+'invers 7300'!C104+'gastos 9722'!C104+'gastos 9801'!C104+'gastos 9901'!C104</f>
        <v>0</v>
      </c>
      <c r="D104" s="96">
        <f>'gastos 0001'!D104+'gastos 0099'!D104+'gastos 7201'!D104+'invers 7300'!D104+'gastos 9722'!D104+'gastos 9801'!D104+'gastos 9901'!D104</f>
        <v>0</v>
      </c>
      <c r="E104" s="96">
        <f t="shared" si="123"/>
        <v>0</v>
      </c>
      <c r="F104" s="107">
        <f>'gastos 0001'!F104+'gastos 0099'!F104+'gastos 7201'!F104+'invers 7300'!F104+'gastos 9722'!F104+'gastos 9801'!F104+'gastos 9901'!F104</f>
        <v>0</v>
      </c>
      <c r="G104" s="56">
        <f>'gastos 0001'!G104+'gastos 0099'!G104+'gastos 7201'!G104+'invers 7300'!G104+'gastos 9722'!G104+'gastos 9801'!G104+'gastos 9901'!G104</f>
        <v>0</v>
      </c>
      <c r="H104" s="36">
        <f>'gastos 0001'!H104+'gastos 0099'!H104+'gastos 7201'!H104+'invers 7300'!H104+'gastos 9722'!H104+'gastos 9801'!H104+'gastos 9901'!H104</f>
        <v>0</v>
      </c>
      <c r="I104" s="36">
        <f>'gastos 0001'!I104+'gastos 0099'!I104+'gastos 7201'!I104+'invers 7300'!I104+'gastos 9722'!I104+'gastos 9801'!I104+'gastos 9901'!I104</f>
        <v>0</v>
      </c>
      <c r="J104" s="36">
        <f>'gastos 0001'!J104+'gastos 0099'!J104+'gastos 7201'!J104+'invers 7300'!J104+'gastos 9722'!J104+'gastos 9801'!J104+'gastos 9901'!J104</f>
        <v>0</v>
      </c>
      <c r="K104" s="36">
        <f>'gastos 0001'!K104+'gastos 0099'!K104+'gastos 7201'!K104+'invers 7300'!K104+'gastos 9722'!K104+'gastos 9801'!K104+'gastos 9901'!K104</f>
        <v>0</v>
      </c>
      <c r="L104" s="33">
        <f t="shared" si="124"/>
        <v>0</v>
      </c>
      <c r="M104" s="34">
        <f t="shared" si="125"/>
        <v>0</v>
      </c>
      <c r="N104" s="33">
        <f t="shared" si="126"/>
        <v>0</v>
      </c>
      <c r="O104" s="34">
        <f t="shared" si="127"/>
        <v>0</v>
      </c>
      <c r="P104" s="56">
        <f>'gastos 0001'!P104+'gastos 0099'!P104+'gastos 7201'!P104+'invers 7300'!P104+'gastos 9722'!P104+'gastos 9801'!P104+'gastos 9901'!P104</f>
        <v>0</v>
      </c>
      <c r="Q104" s="56">
        <f>'gastos 0001'!Q104+'gastos 0099'!Q104+'gastos 7201'!Q104+'invers 7300'!Q104+'gastos 9722'!Q104+'gastos 9801'!Q104+'gastos 9901'!Q104</f>
        <v>0</v>
      </c>
      <c r="R104" s="56">
        <f>'gastos 0001'!R104+'gastos 0099'!R104+'gastos 7201'!R104+'invers 7300'!R104+'gastos 9722'!R104+'gastos 9801'!R104+'gastos 9901'!R104</f>
        <v>0</v>
      </c>
      <c r="S104" s="56">
        <f>'gastos 0001'!S104+'gastos 0099'!S104+'gastos 7201'!S104+'invers 7300'!S104+'gastos 9722'!S104+'gastos 9801'!S104+'gastos 9901'!S104</f>
        <v>0</v>
      </c>
      <c r="T104" s="56">
        <f>'gastos 0001'!T104+'gastos 0099'!T104+'gastos 7201'!T104+'invers 7300'!T104+'gastos 9722'!T104+'gastos 9801'!T104+'gastos 9901'!T104</f>
        <v>0</v>
      </c>
      <c r="U104" s="56">
        <f>'gastos 0001'!U104+'gastos 0099'!U104+'gastos 7201'!U104+'invers 7300'!U104+'gastos 9722'!U104+'gastos 9801'!U104+'gastos 9901'!U104</f>
        <v>0</v>
      </c>
      <c r="V104" s="33">
        <f t="shared" si="128"/>
        <v>0</v>
      </c>
      <c r="W104" s="34">
        <f t="shared" si="129"/>
        <v>0</v>
      </c>
      <c r="X104" s="33">
        <f t="shared" si="130"/>
        <v>0</v>
      </c>
      <c r="Y104" s="34">
        <f t="shared" si="131"/>
        <v>0</v>
      </c>
      <c r="Z104" s="56">
        <f>'gastos 0001'!Z104+'gastos 0099'!Z104+'gastos 7201'!Z104+'invers 7300'!Z104+'gastos 9722'!Z104+'gastos 9801'!Z104+'gastos 9901'!Z104</f>
        <v>0</v>
      </c>
      <c r="AA104" s="56">
        <f>'gastos 0001'!AA104+'gastos 0099'!AA104+'gastos 7201'!AA104+'invers 7300'!AA104+'gastos 9722'!AA104+'gastos 9801'!AA104+'gastos 9901'!AA104</f>
        <v>0</v>
      </c>
      <c r="AB104" s="56">
        <f>'gastos 0001'!AB104+'gastos 0099'!AB104+'gastos 7201'!AB104+'invers 7300'!AB104+'gastos 9722'!AB104+'gastos 9801'!AB104+'gastos 9901'!AB104</f>
        <v>0</v>
      </c>
      <c r="AC104" s="56">
        <f>'gastos 0001'!AC104+'gastos 0099'!AC104+'gastos 7201'!AC104+'invers 7300'!AC104+'gastos 9722'!AC104+'gastos 9801'!AC104+'gastos 9901'!AC104</f>
        <v>0</v>
      </c>
      <c r="AD104" s="56">
        <f>'gastos 0001'!AD104+'gastos 0099'!AD104+'gastos 7201'!AD104+'invers 7300'!AD104+'gastos 9722'!AD104+'gastos 9801'!AD104+'gastos 9901'!AD104</f>
        <v>0</v>
      </c>
      <c r="AE104" s="56">
        <f>'gastos 0001'!AE104+'gastos 0099'!AE104+'gastos 7201'!AE104+'invers 7300'!AE104+'gastos 9722'!AE104+'gastos 9801'!AE104+'gastos 9901'!AE104</f>
        <v>0</v>
      </c>
      <c r="AF104" s="33">
        <f t="shared" si="132"/>
        <v>0</v>
      </c>
      <c r="AG104" s="34">
        <f t="shared" si="133"/>
        <v>0</v>
      </c>
      <c r="AH104" s="33">
        <f t="shared" si="134"/>
        <v>0</v>
      </c>
      <c r="AI104" s="34">
        <f t="shared" si="135"/>
        <v>0</v>
      </c>
      <c r="AJ104" s="56">
        <f>'gastos 0001'!AJ104+'gastos 0099'!AJ104+'gastos 7201'!AJ104+'invers 7300'!AJ104+'gastos 9722'!AJ104+'gastos 9801'!AJ104+'gastos 9901'!AJ104</f>
        <v>0</v>
      </c>
      <c r="AK104" s="56">
        <f>'gastos 0001'!AK104+'gastos 0099'!AK104+'gastos 7201'!AK104+'invers 7300'!AK104+'gastos 9722'!AK104+'gastos 9801'!AK104+'gastos 9901'!AK104</f>
        <v>0</v>
      </c>
      <c r="AL104" s="56">
        <f>'gastos 0001'!AL104+'gastos 0099'!AL104+'gastos 7201'!AL104+'invers 7300'!AL104+'gastos 9722'!AL104+'gastos 9801'!AL104+'gastos 9901'!AL104</f>
        <v>0</v>
      </c>
      <c r="AM104" s="56">
        <f>'gastos 0001'!AM104+'gastos 0099'!AM104+'gastos 7201'!AM104+'invers 7300'!AM104+'gastos 9722'!AM104+'gastos 9801'!AM104+'gastos 9901'!AM104</f>
        <v>0</v>
      </c>
      <c r="AN104" s="56">
        <f>'gastos 0001'!AN104+'gastos 0099'!AN104+'gastos 7201'!AN104+'invers 7300'!AN104+'gastos 9722'!AN104+'gastos 9801'!AN104+'gastos 9901'!AN104</f>
        <v>0</v>
      </c>
      <c r="AO104" s="56">
        <f>'gastos 0001'!AO104+'gastos 0099'!AO104+'gastos 7201'!AO104+'invers 7300'!AO104+'gastos 9722'!AO104+'gastos 9801'!AO104+'gastos 9901'!AO104</f>
        <v>0</v>
      </c>
      <c r="AP104" s="33">
        <f t="shared" si="136"/>
        <v>0</v>
      </c>
      <c r="AQ104" s="34">
        <f t="shared" si="137"/>
        <v>0</v>
      </c>
      <c r="AR104" s="33">
        <f t="shared" si="138"/>
        <v>0</v>
      </c>
      <c r="AS104" s="34">
        <f t="shared" si="139"/>
        <v>0</v>
      </c>
      <c r="AT104" s="33">
        <f t="shared" si="142"/>
        <v>0</v>
      </c>
      <c r="AU104" s="34">
        <f t="shared" si="140"/>
        <v>0</v>
      </c>
      <c r="AV104" s="33">
        <f t="shared" si="143"/>
        <v>0</v>
      </c>
      <c r="AW104" s="34">
        <f t="shared" si="141"/>
        <v>0</v>
      </c>
      <c r="AX104" s="57">
        <f t="shared" si="144"/>
        <v>0</v>
      </c>
    </row>
    <row r="105" spans="1:50" ht="15" x14ac:dyDescent="0.25">
      <c r="A105" s="94">
        <v>39100</v>
      </c>
      <c r="B105" s="95" t="s">
        <v>97</v>
      </c>
      <c r="C105" s="96">
        <f>'gastos 0001'!C105+'gastos 0099'!C105+'gastos 7201'!C105+'invers 7300'!C105+'gastos 9722'!C105+'gastos 9801'!C105+'gastos 9901'!C105</f>
        <v>0</v>
      </c>
      <c r="D105" s="96">
        <f>'gastos 0001'!D105+'gastos 0099'!D105+'gastos 7201'!D105+'invers 7300'!D105+'gastos 9722'!D105+'gastos 9801'!D105+'gastos 9901'!D105</f>
        <v>0</v>
      </c>
      <c r="E105" s="96">
        <f t="shared" si="123"/>
        <v>0</v>
      </c>
      <c r="F105" s="107">
        <f>'gastos 0001'!F105+'gastos 0099'!F105+'gastos 7201'!F105+'invers 7300'!F105+'gastos 9722'!F105+'gastos 9801'!F105+'gastos 9901'!F105</f>
        <v>0</v>
      </c>
      <c r="G105" s="56">
        <f>'gastos 0001'!G105+'gastos 0099'!G105+'gastos 7201'!G105+'invers 7300'!G105+'gastos 9722'!G105+'gastos 9801'!G105+'gastos 9901'!G105</f>
        <v>0</v>
      </c>
      <c r="H105" s="36">
        <f>'gastos 0001'!H105+'gastos 0099'!H105+'gastos 7201'!H105+'invers 7300'!H105+'gastos 9722'!H105+'gastos 9801'!H105+'gastos 9901'!H105</f>
        <v>0</v>
      </c>
      <c r="I105" s="36">
        <f>'gastos 0001'!I105+'gastos 0099'!I105+'gastos 7201'!I105+'invers 7300'!I105+'gastos 9722'!I105+'gastos 9801'!I105+'gastos 9901'!I105</f>
        <v>0</v>
      </c>
      <c r="J105" s="36">
        <f>'gastos 0001'!J105+'gastos 0099'!J105+'gastos 7201'!J105+'invers 7300'!J105+'gastos 9722'!J105+'gastos 9801'!J105+'gastos 9901'!J105</f>
        <v>0</v>
      </c>
      <c r="K105" s="36">
        <f>'gastos 0001'!K105+'gastos 0099'!K105+'gastos 7201'!K105+'invers 7300'!K105+'gastos 9722'!K105+'gastos 9801'!K105+'gastos 9901'!K105</f>
        <v>0</v>
      </c>
      <c r="L105" s="33">
        <f t="shared" si="124"/>
        <v>0</v>
      </c>
      <c r="M105" s="34">
        <f t="shared" si="125"/>
        <v>0</v>
      </c>
      <c r="N105" s="33">
        <f t="shared" si="126"/>
        <v>0</v>
      </c>
      <c r="O105" s="34">
        <f t="shared" si="127"/>
        <v>0</v>
      </c>
      <c r="P105" s="56">
        <f>'gastos 0001'!P105+'gastos 0099'!P105+'gastos 7201'!P105+'invers 7300'!P105+'gastos 9722'!P105+'gastos 9801'!P105+'gastos 9901'!P105</f>
        <v>0</v>
      </c>
      <c r="Q105" s="56">
        <f>'gastos 0001'!Q105+'gastos 0099'!Q105+'gastos 7201'!Q105+'invers 7300'!Q105+'gastos 9722'!Q105+'gastos 9801'!Q105+'gastos 9901'!Q105</f>
        <v>0</v>
      </c>
      <c r="R105" s="56">
        <f>'gastos 0001'!R105+'gastos 0099'!R105+'gastos 7201'!R105+'invers 7300'!R105+'gastos 9722'!R105+'gastos 9801'!R105+'gastos 9901'!R105</f>
        <v>0</v>
      </c>
      <c r="S105" s="56">
        <f>'gastos 0001'!S105+'gastos 0099'!S105+'gastos 7201'!S105+'invers 7300'!S105+'gastos 9722'!S105+'gastos 9801'!S105+'gastos 9901'!S105</f>
        <v>0</v>
      </c>
      <c r="T105" s="56">
        <f>'gastos 0001'!T105+'gastos 0099'!T105+'gastos 7201'!T105+'invers 7300'!T105+'gastos 9722'!T105+'gastos 9801'!T105+'gastos 9901'!T105</f>
        <v>0</v>
      </c>
      <c r="U105" s="56">
        <f>'gastos 0001'!U105+'gastos 0099'!U105+'gastos 7201'!U105+'invers 7300'!U105+'gastos 9722'!U105+'gastos 9801'!U105+'gastos 9901'!U105</f>
        <v>0</v>
      </c>
      <c r="V105" s="33">
        <f t="shared" si="128"/>
        <v>0</v>
      </c>
      <c r="W105" s="34">
        <f t="shared" si="129"/>
        <v>0</v>
      </c>
      <c r="X105" s="33">
        <f t="shared" si="130"/>
        <v>0</v>
      </c>
      <c r="Y105" s="34">
        <f t="shared" si="131"/>
        <v>0</v>
      </c>
      <c r="Z105" s="56">
        <f>'gastos 0001'!Z105+'gastos 0099'!Z105+'gastos 7201'!Z105+'invers 7300'!Z105+'gastos 9722'!Z105+'gastos 9801'!Z105+'gastos 9901'!Z105</f>
        <v>0</v>
      </c>
      <c r="AA105" s="56">
        <f>'gastos 0001'!AA105+'gastos 0099'!AA105+'gastos 7201'!AA105+'invers 7300'!AA105+'gastos 9722'!AA105+'gastos 9801'!AA105+'gastos 9901'!AA105</f>
        <v>0</v>
      </c>
      <c r="AB105" s="56">
        <f>'gastos 0001'!AB105+'gastos 0099'!AB105+'gastos 7201'!AB105+'invers 7300'!AB105+'gastos 9722'!AB105+'gastos 9801'!AB105+'gastos 9901'!AB105</f>
        <v>0</v>
      </c>
      <c r="AC105" s="56">
        <f>'gastos 0001'!AC105+'gastos 0099'!AC105+'gastos 7201'!AC105+'invers 7300'!AC105+'gastos 9722'!AC105+'gastos 9801'!AC105+'gastos 9901'!AC105</f>
        <v>0</v>
      </c>
      <c r="AD105" s="56">
        <f>'gastos 0001'!AD105+'gastos 0099'!AD105+'gastos 7201'!AD105+'invers 7300'!AD105+'gastos 9722'!AD105+'gastos 9801'!AD105+'gastos 9901'!AD105</f>
        <v>0</v>
      </c>
      <c r="AE105" s="56">
        <f>'gastos 0001'!AE105+'gastos 0099'!AE105+'gastos 7201'!AE105+'invers 7300'!AE105+'gastos 9722'!AE105+'gastos 9801'!AE105+'gastos 9901'!AE105</f>
        <v>0</v>
      </c>
      <c r="AF105" s="33">
        <f t="shared" si="132"/>
        <v>0</v>
      </c>
      <c r="AG105" s="34">
        <f t="shared" si="133"/>
        <v>0</v>
      </c>
      <c r="AH105" s="33">
        <f t="shared" si="134"/>
        <v>0</v>
      </c>
      <c r="AI105" s="34">
        <f t="shared" si="135"/>
        <v>0</v>
      </c>
      <c r="AJ105" s="56">
        <f>'gastos 0001'!AJ105+'gastos 0099'!AJ105+'gastos 7201'!AJ105+'invers 7300'!AJ105+'gastos 9722'!AJ105+'gastos 9801'!AJ105+'gastos 9901'!AJ105</f>
        <v>0</v>
      </c>
      <c r="AK105" s="56">
        <f>'gastos 0001'!AK105+'gastos 0099'!AK105+'gastos 7201'!AK105+'invers 7300'!AK105+'gastos 9722'!AK105+'gastos 9801'!AK105+'gastos 9901'!AK105</f>
        <v>0</v>
      </c>
      <c r="AL105" s="56">
        <f>'gastos 0001'!AL105+'gastos 0099'!AL105+'gastos 7201'!AL105+'invers 7300'!AL105+'gastos 9722'!AL105+'gastos 9801'!AL105+'gastos 9901'!AL105</f>
        <v>0</v>
      </c>
      <c r="AM105" s="56">
        <f>'gastos 0001'!AM105+'gastos 0099'!AM105+'gastos 7201'!AM105+'invers 7300'!AM105+'gastos 9722'!AM105+'gastos 9801'!AM105+'gastos 9901'!AM105</f>
        <v>0</v>
      </c>
      <c r="AN105" s="56">
        <f>'gastos 0001'!AN105+'gastos 0099'!AN105+'gastos 7201'!AN105+'invers 7300'!AN105+'gastos 9722'!AN105+'gastos 9801'!AN105+'gastos 9901'!AN105</f>
        <v>0</v>
      </c>
      <c r="AO105" s="56">
        <f>'gastos 0001'!AO105+'gastos 0099'!AO105+'gastos 7201'!AO105+'invers 7300'!AO105+'gastos 9722'!AO105+'gastos 9801'!AO105+'gastos 9901'!AO105</f>
        <v>0</v>
      </c>
      <c r="AP105" s="33">
        <f t="shared" si="136"/>
        <v>0</v>
      </c>
      <c r="AQ105" s="34">
        <f t="shared" si="137"/>
        <v>0</v>
      </c>
      <c r="AR105" s="33">
        <f t="shared" si="138"/>
        <v>0</v>
      </c>
      <c r="AS105" s="34">
        <f t="shared" si="139"/>
        <v>0</v>
      </c>
      <c r="AT105" s="33">
        <f t="shared" si="142"/>
        <v>0</v>
      </c>
      <c r="AU105" s="34">
        <f t="shared" si="140"/>
        <v>0</v>
      </c>
      <c r="AV105" s="33">
        <f t="shared" si="143"/>
        <v>0</v>
      </c>
      <c r="AW105" s="34">
        <f t="shared" si="141"/>
        <v>0</v>
      </c>
      <c r="AX105" s="57">
        <f t="shared" si="144"/>
        <v>0</v>
      </c>
    </row>
    <row r="106" spans="1:50" ht="15" x14ac:dyDescent="0.25">
      <c r="A106" s="94">
        <v>39300</v>
      </c>
      <c r="B106" s="95" t="s">
        <v>98</v>
      </c>
      <c r="C106" s="96">
        <f>'gastos 0001'!C106+'gastos 0099'!C106+'gastos 7201'!C106+'invers 7300'!C106+'gastos 9722'!C106+'gastos 9801'!C106+'gastos 9901'!C106</f>
        <v>0</v>
      </c>
      <c r="D106" s="96">
        <f>'gastos 0001'!D106+'gastos 0099'!D106+'gastos 7201'!D106+'invers 7300'!D106+'gastos 9722'!D106+'gastos 9801'!D106+'gastos 9901'!D106</f>
        <v>0</v>
      </c>
      <c r="E106" s="96">
        <f t="shared" si="123"/>
        <v>0</v>
      </c>
      <c r="F106" s="107">
        <f>'gastos 0001'!F106+'gastos 0099'!F106+'gastos 7201'!F106+'invers 7300'!F106+'gastos 9722'!F106+'gastos 9801'!F106+'gastos 9901'!F106</f>
        <v>0</v>
      </c>
      <c r="G106" s="56">
        <f>'gastos 0001'!G106+'gastos 0099'!G106+'gastos 7201'!G106+'invers 7300'!G106+'gastos 9722'!G106+'gastos 9801'!G106+'gastos 9901'!G106</f>
        <v>0</v>
      </c>
      <c r="H106" s="36">
        <f>'gastos 0001'!H106+'gastos 0099'!H106+'gastos 7201'!H106+'invers 7300'!H106+'gastos 9722'!H106+'gastos 9801'!H106+'gastos 9901'!H106</f>
        <v>0</v>
      </c>
      <c r="I106" s="36">
        <f>'gastos 0001'!I106+'gastos 0099'!I106+'gastos 7201'!I106+'invers 7300'!I106+'gastos 9722'!I106+'gastos 9801'!I106+'gastos 9901'!I106</f>
        <v>0</v>
      </c>
      <c r="J106" s="36">
        <f>'gastos 0001'!J106+'gastos 0099'!J106+'gastos 7201'!J106+'invers 7300'!J106+'gastos 9722'!J106+'gastos 9801'!J106+'gastos 9901'!J106</f>
        <v>0</v>
      </c>
      <c r="K106" s="36">
        <f>'gastos 0001'!K106+'gastos 0099'!K106+'gastos 7201'!K106+'invers 7300'!K106+'gastos 9722'!K106+'gastos 9801'!K106+'gastos 9901'!K106</f>
        <v>0</v>
      </c>
      <c r="L106" s="33">
        <f t="shared" si="124"/>
        <v>0</v>
      </c>
      <c r="M106" s="34">
        <f t="shared" si="125"/>
        <v>0</v>
      </c>
      <c r="N106" s="33">
        <f t="shared" si="126"/>
        <v>0</v>
      </c>
      <c r="O106" s="34">
        <f t="shared" si="127"/>
        <v>0</v>
      </c>
      <c r="P106" s="56">
        <f>'gastos 0001'!P106+'gastos 0099'!P106+'gastos 7201'!P106+'invers 7300'!P106+'gastos 9722'!P106+'gastos 9801'!P106+'gastos 9901'!P106</f>
        <v>0</v>
      </c>
      <c r="Q106" s="56">
        <f>'gastos 0001'!Q106+'gastos 0099'!Q106+'gastos 7201'!Q106+'invers 7300'!Q106+'gastos 9722'!Q106+'gastos 9801'!Q106+'gastos 9901'!Q106</f>
        <v>0</v>
      </c>
      <c r="R106" s="56">
        <f>'gastos 0001'!R106+'gastos 0099'!R106+'gastos 7201'!R106+'invers 7300'!R106+'gastos 9722'!R106+'gastos 9801'!R106+'gastos 9901'!R106</f>
        <v>0</v>
      </c>
      <c r="S106" s="56">
        <f>'gastos 0001'!S106+'gastos 0099'!S106+'gastos 7201'!S106+'invers 7300'!S106+'gastos 9722'!S106+'gastos 9801'!S106+'gastos 9901'!S106</f>
        <v>0</v>
      </c>
      <c r="T106" s="56">
        <f>'gastos 0001'!T106+'gastos 0099'!T106+'gastos 7201'!T106+'invers 7300'!T106+'gastos 9722'!T106+'gastos 9801'!T106+'gastos 9901'!T106</f>
        <v>0</v>
      </c>
      <c r="U106" s="56">
        <f>'gastos 0001'!U106+'gastos 0099'!U106+'gastos 7201'!U106+'invers 7300'!U106+'gastos 9722'!U106+'gastos 9801'!U106+'gastos 9901'!U106</f>
        <v>0</v>
      </c>
      <c r="V106" s="33">
        <f t="shared" si="128"/>
        <v>0</v>
      </c>
      <c r="W106" s="34">
        <f t="shared" si="129"/>
        <v>0</v>
      </c>
      <c r="X106" s="33">
        <f t="shared" si="130"/>
        <v>0</v>
      </c>
      <c r="Y106" s="34">
        <f t="shared" si="131"/>
        <v>0</v>
      </c>
      <c r="Z106" s="56">
        <f>'gastos 0001'!Z106+'gastos 0099'!Z106+'gastos 7201'!Z106+'invers 7300'!Z106+'gastos 9722'!Z106+'gastos 9801'!Z106+'gastos 9901'!Z106</f>
        <v>0</v>
      </c>
      <c r="AA106" s="56">
        <f>'gastos 0001'!AA106+'gastos 0099'!AA106+'gastos 7201'!AA106+'invers 7300'!AA106+'gastos 9722'!AA106+'gastos 9801'!AA106+'gastos 9901'!AA106</f>
        <v>0</v>
      </c>
      <c r="AB106" s="56">
        <f>'gastos 0001'!AB106+'gastos 0099'!AB106+'gastos 7201'!AB106+'invers 7300'!AB106+'gastos 9722'!AB106+'gastos 9801'!AB106+'gastos 9901'!AB106</f>
        <v>0</v>
      </c>
      <c r="AC106" s="56">
        <f>'gastos 0001'!AC106+'gastos 0099'!AC106+'gastos 7201'!AC106+'invers 7300'!AC106+'gastos 9722'!AC106+'gastos 9801'!AC106+'gastos 9901'!AC106</f>
        <v>0</v>
      </c>
      <c r="AD106" s="56">
        <f>'gastos 0001'!AD106+'gastos 0099'!AD106+'gastos 7201'!AD106+'invers 7300'!AD106+'gastos 9722'!AD106+'gastos 9801'!AD106+'gastos 9901'!AD106</f>
        <v>0</v>
      </c>
      <c r="AE106" s="56">
        <f>'gastos 0001'!AE106+'gastos 0099'!AE106+'gastos 7201'!AE106+'invers 7300'!AE106+'gastos 9722'!AE106+'gastos 9801'!AE106+'gastos 9901'!AE106</f>
        <v>0</v>
      </c>
      <c r="AF106" s="33">
        <f t="shared" si="132"/>
        <v>0</v>
      </c>
      <c r="AG106" s="34">
        <f t="shared" si="133"/>
        <v>0</v>
      </c>
      <c r="AH106" s="33">
        <f t="shared" si="134"/>
        <v>0</v>
      </c>
      <c r="AI106" s="34">
        <f t="shared" si="135"/>
        <v>0</v>
      </c>
      <c r="AJ106" s="56">
        <f>'gastos 0001'!AJ106+'gastos 0099'!AJ106+'gastos 7201'!AJ106+'invers 7300'!AJ106+'gastos 9722'!AJ106+'gastos 9801'!AJ106+'gastos 9901'!AJ106</f>
        <v>0</v>
      </c>
      <c r="AK106" s="56">
        <f>'gastos 0001'!AK106+'gastos 0099'!AK106+'gastos 7201'!AK106+'invers 7300'!AK106+'gastos 9722'!AK106+'gastos 9801'!AK106+'gastos 9901'!AK106</f>
        <v>0</v>
      </c>
      <c r="AL106" s="56">
        <f>'gastos 0001'!AL106+'gastos 0099'!AL106+'gastos 7201'!AL106+'invers 7300'!AL106+'gastos 9722'!AL106+'gastos 9801'!AL106+'gastos 9901'!AL106</f>
        <v>0</v>
      </c>
      <c r="AM106" s="56">
        <f>'gastos 0001'!AM106+'gastos 0099'!AM106+'gastos 7201'!AM106+'invers 7300'!AM106+'gastos 9722'!AM106+'gastos 9801'!AM106+'gastos 9901'!AM106</f>
        <v>0</v>
      </c>
      <c r="AN106" s="56">
        <f>'gastos 0001'!AN106+'gastos 0099'!AN106+'gastos 7201'!AN106+'invers 7300'!AN106+'gastos 9722'!AN106+'gastos 9801'!AN106+'gastos 9901'!AN106</f>
        <v>0</v>
      </c>
      <c r="AO106" s="56">
        <f>'gastos 0001'!AO106+'gastos 0099'!AO106+'gastos 7201'!AO106+'invers 7300'!AO106+'gastos 9722'!AO106+'gastos 9801'!AO106+'gastos 9901'!AO106</f>
        <v>0</v>
      </c>
      <c r="AP106" s="33">
        <f t="shared" si="136"/>
        <v>0</v>
      </c>
      <c r="AQ106" s="34">
        <f t="shared" si="137"/>
        <v>0</v>
      </c>
      <c r="AR106" s="33">
        <f t="shared" si="138"/>
        <v>0</v>
      </c>
      <c r="AS106" s="34">
        <f t="shared" si="139"/>
        <v>0</v>
      </c>
      <c r="AT106" s="33">
        <f t="shared" si="142"/>
        <v>0</v>
      </c>
      <c r="AU106" s="34">
        <f t="shared" si="140"/>
        <v>0</v>
      </c>
      <c r="AV106" s="33">
        <f t="shared" si="143"/>
        <v>0</v>
      </c>
      <c r="AW106" s="34">
        <f t="shared" si="141"/>
        <v>0</v>
      </c>
      <c r="AX106" s="57">
        <f t="shared" si="144"/>
        <v>0</v>
      </c>
    </row>
    <row r="107" spans="1:50" ht="15" x14ac:dyDescent="0.25">
      <c r="A107" s="94">
        <v>39400</v>
      </c>
      <c r="B107" s="95" t="s">
        <v>99</v>
      </c>
      <c r="C107" s="96">
        <f>'gastos 0001'!C107+'gastos 0099'!C107+'gastos 7201'!C107+'invers 7300'!C107+'gastos 9722'!C107+'gastos 9801'!C107+'gastos 9901'!C107</f>
        <v>0</v>
      </c>
      <c r="D107" s="96">
        <f>'gastos 0001'!D107+'gastos 0099'!D107+'gastos 7201'!D107+'invers 7300'!D107+'gastos 9722'!D107+'gastos 9801'!D107+'gastos 9901'!D107</f>
        <v>0</v>
      </c>
      <c r="E107" s="96">
        <f t="shared" si="123"/>
        <v>0</v>
      </c>
      <c r="F107" s="107">
        <f>'gastos 0001'!F107+'gastos 0099'!F107+'gastos 7201'!F107+'invers 7300'!F107+'gastos 9722'!F107+'gastos 9801'!F107+'gastos 9901'!F107</f>
        <v>0</v>
      </c>
      <c r="G107" s="56">
        <f>'gastos 0001'!G107+'gastos 0099'!G107+'gastos 7201'!G107+'invers 7300'!G107+'gastos 9722'!G107+'gastos 9801'!G107+'gastos 9901'!G107</f>
        <v>0</v>
      </c>
      <c r="H107" s="36">
        <f>'gastos 0001'!H107+'gastos 0099'!H107+'gastos 7201'!H107+'invers 7300'!H107+'gastos 9722'!H107+'gastos 9801'!H107+'gastos 9901'!H107</f>
        <v>0</v>
      </c>
      <c r="I107" s="36">
        <f>'gastos 0001'!I107+'gastos 0099'!I107+'gastos 7201'!I107+'invers 7300'!I107+'gastos 9722'!I107+'gastos 9801'!I107+'gastos 9901'!I107</f>
        <v>0</v>
      </c>
      <c r="J107" s="36">
        <f>'gastos 0001'!J107+'gastos 0099'!J107+'gastos 7201'!J107+'invers 7300'!J107+'gastos 9722'!J107+'gastos 9801'!J107+'gastos 9901'!J107</f>
        <v>0</v>
      </c>
      <c r="K107" s="36">
        <f>'gastos 0001'!K107+'gastos 0099'!K107+'gastos 7201'!K107+'invers 7300'!K107+'gastos 9722'!K107+'gastos 9801'!K107+'gastos 9901'!K107</f>
        <v>0</v>
      </c>
      <c r="L107" s="33">
        <f t="shared" si="124"/>
        <v>0</v>
      </c>
      <c r="M107" s="34">
        <f t="shared" si="125"/>
        <v>0</v>
      </c>
      <c r="N107" s="33">
        <f t="shared" si="126"/>
        <v>0</v>
      </c>
      <c r="O107" s="34">
        <f t="shared" si="127"/>
        <v>0</v>
      </c>
      <c r="P107" s="56">
        <f>'gastos 0001'!P107+'gastos 0099'!P107+'gastos 7201'!P107+'invers 7300'!P107+'gastos 9722'!P107+'gastos 9801'!P107+'gastos 9901'!P107</f>
        <v>0</v>
      </c>
      <c r="Q107" s="56">
        <f>'gastos 0001'!Q107+'gastos 0099'!Q107+'gastos 7201'!Q107+'invers 7300'!Q107+'gastos 9722'!Q107+'gastos 9801'!Q107+'gastos 9901'!Q107</f>
        <v>0</v>
      </c>
      <c r="R107" s="56">
        <f>'gastos 0001'!R107+'gastos 0099'!R107+'gastos 7201'!R107+'invers 7300'!R107+'gastos 9722'!R107+'gastos 9801'!R107+'gastos 9901'!R107</f>
        <v>0</v>
      </c>
      <c r="S107" s="56">
        <f>'gastos 0001'!S107+'gastos 0099'!S107+'gastos 7201'!S107+'invers 7300'!S107+'gastos 9722'!S107+'gastos 9801'!S107+'gastos 9901'!S107</f>
        <v>0</v>
      </c>
      <c r="T107" s="56">
        <f>'gastos 0001'!T107+'gastos 0099'!T107+'gastos 7201'!T107+'invers 7300'!T107+'gastos 9722'!T107+'gastos 9801'!T107+'gastos 9901'!T107</f>
        <v>0</v>
      </c>
      <c r="U107" s="56">
        <f>'gastos 0001'!U107+'gastos 0099'!U107+'gastos 7201'!U107+'invers 7300'!U107+'gastos 9722'!U107+'gastos 9801'!U107+'gastos 9901'!U107</f>
        <v>0</v>
      </c>
      <c r="V107" s="33">
        <f t="shared" si="128"/>
        <v>0</v>
      </c>
      <c r="W107" s="34">
        <f t="shared" si="129"/>
        <v>0</v>
      </c>
      <c r="X107" s="33">
        <f t="shared" si="130"/>
        <v>0</v>
      </c>
      <c r="Y107" s="34">
        <f t="shared" si="131"/>
        <v>0</v>
      </c>
      <c r="Z107" s="56">
        <f>'gastos 0001'!Z107+'gastos 0099'!Z107+'gastos 7201'!Z107+'invers 7300'!Z107+'gastos 9722'!Z107+'gastos 9801'!Z107+'gastos 9901'!Z107</f>
        <v>0</v>
      </c>
      <c r="AA107" s="56">
        <f>'gastos 0001'!AA107+'gastos 0099'!AA107+'gastos 7201'!AA107+'invers 7300'!AA107+'gastos 9722'!AA107+'gastos 9801'!AA107+'gastos 9901'!AA107</f>
        <v>0</v>
      </c>
      <c r="AB107" s="56">
        <f>'gastos 0001'!AB107+'gastos 0099'!AB107+'gastos 7201'!AB107+'invers 7300'!AB107+'gastos 9722'!AB107+'gastos 9801'!AB107+'gastos 9901'!AB107</f>
        <v>0</v>
      </c>
      <c r="AC107" s="56">
        <f>'gastos 0001'!AC107+'gastos 0099'!AC107+'gastos 7201'!AC107+'invers 7300'!AC107+'gastos 9722'!AC107+'gastos 9801'!AC107+'gastos 9901'!AC107</f>
        <v>0</v>
      </c>
      <c r="AD107" s="56">
        <f>'gastos 0001'!AD107+'gastos 0099'!AD107+'gastos 7201'!AD107+'invers 7300'!AD107+'gastos 9722'!AD107+'gastos 9801'!AD107+'gastos 9901'!AD107</f>
        <v>0</v>
      </c>
      <c r="AE107" s="56">
        <f>'gastos 0001'!AE107+'gastos 0099'!AE107+'gastos 7201'!AE107+'invers 7300'!AE107+'gastos 9722'!AE107+'gastos 9801'!AE107+'gastos 9901'!AE107</f>
        <v>0</v>
      </c>
      <c r="AF107" s="33">
        <f t="shared" si="132"/>
        <v>0</v>
      </c>
      <c r="AG107" s="34">
        <f t="shared" si="133"/>
        <v>0</v>
      </c>
      <c r="AH107" s="33">
        <f t="shared" si="134"/>
        <v>0</v>
      </c>
      <c r="AI107" s="34">
        <f t="shared" si="135"/>
        <v>0</v>
      </c>
      <c r="AJ107" s="56">
        <f>'gastos 0001'!AJ107+'gastos 0099'!AJ107+'gastos 7201'!AJ107+'invers 7300'!AJ107+'gastos 9722'!AJ107+'gastos 9801'!AJ107+'gastos 9901'!AJ107</f>
        <v>0</v>
      </c>
      <c r="AK107" s="56">
        <f>'gastos 0001'!AK107+'gastos 0099'!AK107+'gastos 7201'!AK107+'invers 7300'!AK107+'gastos 9722'!AK107+'gastos 9801'!AK107+'gastos 9901'!AK107</f>
        <v>0</v>
      </c>
      <c r="AL107" s="56">
        <f>'gastos 0001'!AL107+'gastos 0099'!AL107+'gastos 7201'!AL107+'invers 7300'!AL107+'gastos 9722'!AL107+'gastos 9801'!AL107+'gastos 9901'!AL107</f>
        <v>0</v>
      </c>
      <c r="AM107" s="56">
        <f>'gastos 0001'!AM107+'gastos 0099'!AM107+'gastos 7201'!AM107+'invers 7300'!AM107+'gastos 9722'!AM107+'gastos 9801'!AM107+'gastos 9901'!AM107</f>
        <v>0</v>
      </c>
      <c r="AN107" s="56">
        <f>'gastos 0001'!AN107+'gastos 0099'!AN107+'gastos 7201'!AN107+'invers 7300'!AN107+'gastos 9722'!AN107+'gastos 9801'!AN107+'gastos 9901'!AN107</f>
        <v>0</v>
      </c>
      <c r="AO107" s="56">
        <f>'gastos 0001'!AO107+'gastos 0099'!AO107+'gastos 7201'!AO107+'invers 7300'!AO107+'gastos 9722'!AO107+'gastos 9801'!AO107+'gastos 9901'!AO107</f>
        <v>0</v>
      </c>
      <c r="AP107" s="33">
        <f t="shared" si="136"/>
        <v>0</v>
      </c>
      <c r="AQ107" s="34">
        <f t="shared" si="137"/>
        <v>0</v>
      </c>
      <c r="AR107" s="33">
        <f t="shared" si="138"/>
        <v>0</v>
      </c>
      <c r="AS107" s="34">
        <f t="shared" si="139"/>
        <v>0</v>
      </c>
      <c r="AT107" s="33">
        <f t="shared" si="142"/>
        <v>0</v>
      </c>
      <c r="AU107" s="34">
        <f t="shared" si="140"/>
        <v>0</v>
      </c>
      <c r="AV107" s="33">
        <f t="shared" si="143"/>
        <v>0</v>
      </c>
      <c r="AW107" s="34">
        <f t="shared" si="141"/>
        <v>0</v>
      </c>
      <c r="AX107" s="57">
        <f t="shared" si="144"/>
        <v>0</v>
      </c>
    </row>
    <row r="108" spans="1:50" ht="15" x14ac:dyDescent="0.25">
      <c r="A108" s="94">
        <v>39500</v>
      </c>
      <c r="B108" s="95" t="s">
        <v>100</v>
      </c>
      <c r="C108" s="96">
        <f>'gastos 0001'!C108+'gastos 0099'!C108+'gastos 7201'!C108+'invers 7300'!C108+'gastos 9722'!C108+'gastos 9801'!C108+'gastos 9901'!C108</f>
        <v>0</v>
      </c>
      <c r="D108" s="96">
        <f>'gastos 0001'!D108+'gastos 0099'!D108+'gastos 7201'!D108+'invers 7300'!D108+'gastos 9722'!D108+'gastos 9801'!D108+'gastos 9901'!D108</f>
        <v>0</v>
      </c>
      <c r="E108" s="96">
        <f t="shared" si="123"/>
        <v>0</v>
      </c>
      <c r="F108" s="107">
        <f>'gastos 0001'!F108+'gastos 0099'!F108+'gastos 7201'!F108+'invers 7300'!F108+'gastos 9722'!F108+'gastos 9801'!F108+'gastos 9901'!F108</f>
        <v>0</v>
      </c>
      <c r="G108" s="56">
        <f>'gastos 0001'!G108+'gastos 0099'!G108+'gastos 7201'!G108+'invers 7300'!G108+'gastos 9722'!G108+'gastos 9801'!G108+'gastos 9901'!G108</f>
        <v>0</v>
      </c>
      <c r="H108" s="36">
        <f>'gastos 0001'!H108+'gastos 0099'!H108+'gastos 7201'!H108+'invers 7300'!H108+'gastos 9722'!H108+'gastos 9801'!H108+'gastos 9901'!H108</f>
        <v>0</v>
      </c>
      <c r="I108" s="36">
        <f>'gastos 0001'!I108+'gastos 0099'!I108+'gastos 7201'!I108+'invers 7300'!I108+'gastos 9722'!I108+'gastos 9801'!I108+'gastos 9901'!I108</f>
        <v>0</v>
      </c>
      <c r="J108" s="36">
        <f>'gastos 0001'!J108+'gastos 0099'!J108+'gastos 7201'!J108+'invers 7300'!J108+'gastos 9722'!J108+'gastos 9801'!J108+'gastos 9901'!J108</f>
        <v>0</v>
      </c>
      <c r="K108" s="36">
        <f>'gastos 0001'!K108+'gastos 0099'!K108+'gastos 7201'!K108+'invers 7300'!K108+'gastos 9722'!K108+'gastos 9801'!K108+'gastos 9901'!K108</f>
        <v>0</v>
      </c>
      <c r="L108" s="33">
        <f t="shared" si="124"/>
        <v>0</v>
      </c>
      <c r="M108" s="34">
        <f t="shared" si="125"/>
        <v>0</v>
      </c>
      <c r="N108" s="33">
        <f t="shared" si="126"/>
        <v>0</v>
      </c>
      <c r="O108" s="34">
        <f t="shared" si="127"/>
        <v>0</v>
      </c>
      <c r="P108" s="56">
        <f>'gastos 0001'!P108+'gastos 0099'!P108+'gastos 7201'!P108+'invers 7300'!P108+'gastos 9722'!P108+'gastos 9801'!P108+'gastos 9901'!P108</f>
        <v>0</v>
      </c>
      <c r="Q108" s="56">
        <f>'gastos 0001'!Q108+'gastos 0099'!Q108+'gastos 7201'!Q108+'invers 7300'!Q108+'gastos 9722'!Q108+'gastos 9801'!Q108+'gastos 9901'!Q108</f>
        <v>0</v>
      </c>
      <c r="R108" s="56">
        <f>'gastos 0001'!R108+'gastos 0099'!R108+'gastos 7201'!R108+'invers 7300'!R108+'gastos 9722'!R108+'gastos 9801'!R108+'gastos 9901'!R108</f>
        <v>0</v>
      </c>
      <c r="S108" s="56">
        <f>'gastos 0001'!S108+'gastos 0099'!S108+'gastos 7201'!S108+'invers 7300'!S108+'gastos 9722'!S108+'gastos 9801'!S108+'gastos 9901'!S108</f>
        <v>0</v>
      </c>
      <c r="T108" s="56">
        <f>'gastos 0001'!T108+'gastos 0099'!T108+'gastos 7201'!T108+'invers 7300'!T108+'gastos 9722'!T108+'gastos 9801'!T108+'gastos 9901'!T108</f>
        <v>0</v>
      </c>
      <c r="U108" s="56">
        <f>'gastos 0001'!U108+'gastos 0099'!U108+'gastos 7201'!U108+'invers 7300'!U108+'gastos 9722'!U108+'gastos 9801'!U108+'gastos 9901'!U108</f>
        <v>0</v>
      </c>
      <c r="V108" s="33">
        <f t="shared" si="128"/>
        <v>0</v>
      </c>
      <c r="W108" s="34">
        <f t="shared" si="129"/>
        <v>0</v>
      </c>
      <c r="X108" s="33">
        <f t="shared" si="130"/>
        <v>0</v>
      </c>
      <c r="Y108" s="34">
        <f t="shared" si="131"/>
        <v>0</v>
      </c>
      <c r="Z108" s="56">
        <f>'gastos 0001'!Z108+'gastos 0099'!Z108+'gastos 7201'!Z108+'invers 7300'!Z108+'gastos 9722'!Z108+'gastos 9801'!Z108+'gastos 9901'!Z108</f>
        <v>0</v>
      </c>
      <c r="AA108" s="56">
        <f>'gastos 0001'!AA108+'gastos 0099'!AA108+'gastos 7201'!AA108+'invers 7300'!AA108+'gastos 9722'!AA108+'gastos 9801'!AA108+'gastos 9901'!AA108</f>
        <v>0</v>
      </c>
      <c r="AB108" s="56">
        <f>'gastos 0001'!AB108+'gastos 0099'!AB108+'gastos 7201'!AB108+'invers 7300'!AB108+'gastos 9722'!AB108+'gastos 9801'!AB108+'gastos 9901'!AB108</f>
        <v>0</v>
      </c>
      <c r="AC108" s="56">
        <f>'gastos 0001'!AC108+'gastos 0099'!AC108+'gastos 7201'!AC108+'invers 7300'!AC108+'gastos 9722'!AC108+'gastos 9801'!AC108+'gastos 9901'!AC108</f>
        <v>0</v>
      </c>
      <c r="AD108" s="56">
        <f>'gastos 0001'!AD108+'gastos 0099'!AD108+'gastos 7201'!AD108+'invers 7300'!AD108+'gastos 9722'!AD108+'gastos 9801'!AD108+'gastos 9901'!AD108</f>
        <v>0</v>
      </c>
      <c r="AE108" s="56">
        <f>'gastos 0001'!AE108+'gastos 0099'!AE108+'gastos 7201'!AE108+'invers 7300'!AE108+'gastos 9722'!AE108+'gastos 9801'!AE108+'gastos 9901'!AE108</f>
        <v>0</v>
      </c>
      <c r="AF108" s="33">
        <f t="shared" si="132"/>
        <v>0</v>
      </c>
      <c r="AG108" s="34">
        <f t="shared" si="133"/>
        <v>0</v>
      </c>
      <c r="AH108" s="33">
        <f t="shared" si="134"/>
        <v>0</v>
      </c>
      <c r="AI108" s="34">
        <f t="shared" si="135"/>
        <v>0</v>
      </c>
      <c r="AJ108" s="56">
        <f>'gastos 0001'!AJ108+'gastos 0099'!AJ108+'gastos 7201'!AJ108+'invers 7300'!AJ108+'gastos 9722'!AJ108+'gastos 9801'!AJ108+'gastos 9901'!AJ108</f>
        <v>0</v>
      </c>
      <c r="AK108" s="56">
        <f>'gastos 0001'!AK108+'gastos 0099'!AK108+'gastos 7201'!AK108+'invers 7300'!AK108+'gastos 9722'!AK108+'gastos 9801'!AK108+'gastos 9901'!AK108</f>
        <v>0</v>
      </c>
      <c r="AL108" s="56">
        <f>'gastos 0001'!AL108+'gastos 0099'!AL108+'gastos 7201'!AL108+'invers 7300'!AL108+'gastos 9722'!AL108+'gastos 9801'!AL108+'gastos 9901'!AL108</f>
        <v>0</v>
      </c>
      <c r="AM108" s="56">
        <f>'gastos 0001'!AM108+'gastos 0099'!AM108+'gastos 7201'!AM108+'invers 7300'!AM108+'gastos 9722'!AM108+'gastos 9801'!AM108+'gastos 9901'!AM108</f>
        <v>0</v>
      </c>
      <c r="AN108" s="56">
        <f>'gastos 0001'!AN108+'gastos 0099'!AN108+'gastos 7201'!AN108+'invers 7300'!AN108+'gastos 9722'!AN108+'gastos 9801'!AN108+'gastos 9901'!AN108</f>
        <v>0</v>
      </c>
      <c r="AO108" s="56">
        <f>'gastos 0001'!AO108+'gastos 0099'!AO108+'gastos 7201'!AO108+'invers 7300'!AO108+'gastos 9722'!AO108+'gastos 9801'!AO108+'gastos 9901'!AO108</f>
        <v>0</v>
      </c>
      <c r="AP108" s="33">
        <f t="shared" si="136"/>
        <v>0</v>
      </c>
      <c r="AQ108" s="34">
        <f t="shared" si="137"/>
        <v>0</v>
      </c>
      <c r="AR108" s="33">
        <f t="shared" si="138"/>
        <v>0</v>
      </c>
      <c r="AS108" s="34">
        <f t="shared" si="139"/>
        <v>0</v>
      </c>
      <c r="AT108" s="33">
        <f t="shared" si="142"/>
        <v>0</v>
      </c>
      <c r="AU108" s="34">
        <f t="shared" si="140"/>
        <v>0</v>
      </c>
      <c r="AV108" s="33">
        <f t="shared" si="143"/>
        <v>0</v>
      </c>
      <c r="AW108" s="34">
        <f t="shared" si="141"/>
        <v>0</v>
      </c>
      <c r="AX108" s="57">
        <f t="shared" si="144"/>
        <v>0</v>
      </c>
    </row>
    <row r="109" spans="1:50" ht="15" x14ac:dyDescent="0.25">
      <c r="A109" s="94">
        <v>39600</v>
      </c>
      <c r="B109" s="95" t="s">
        <v>101</v>
      </c>
      <c r="C109" s="96">
        <f>'gastos 0001'!C109+'gastos 0099'!C109+'gastos 7201'!C109+'invers 7300'!C109+'gastos 9722'!C109+'gastos 9801'!C109+'gastos 9901'!C109</f>
        <v>0</v>
      </c>
      <c r="D109" s="96">
        <f>'gastos 0001'!D109+'gastos 0099'!D109+'gastos 7201'!D109+'invers 7300'!D109+'gastos 9722'!D109+'gastos 9801'!D109+'gastos 9901'!D109</f>
        <v>0</v>
      </c>
      <c r="E109" s="96">
        <f t="shared" si="123"/>
        <v>0</v>
      </c>
      <c r="F109" s="107">
        <f>'gastos 0001'!F109+'gastos 0099'!F109+'gastos 7201'!F109+'invers 7300'!F109+'gastos 9722'!F109+'gastos 9801'!F109+'gastos 9901'!F109</f>
        <v>0</v>
      </c>
      <c r="G109" s="56">
        <f>'gastos 0001'!G109+'gastos 0099'!G109+'gastos 7201'!G109+'invers 7300'!G109+'gastos 9722'!G109+'gastos 9801'!G109+'gastos 9901'!G109</f>
        <v>0</v>
      </c>
      <c r="H109" s="36">
        <f>'gastos 0001'!H109+'gastos 0099'!H109+'gastos 7201'!H109+'invers 7300'!H109+'gastos 9722'!H109+'gastos 9801'!H109+'gastos 9901'!H109</f>
        <v>0</v>
      </c>
      <c r="I109" s="36">
        <f>'gastos 0001'!I109+'gastos 0099'!I109+'gastos 7201'!I109+'invers 7300'!I109+'gastos 9722'!I109+'gastos 9801'!I109+'gastos 9901'!I109</f>
        <v>0</v>
      </c>
      <c r="J109" s="36">
        <f>'gastos 0001'!J109+'gastos 0099'!J109+'gastos 7201'!J109+'invers 7300'!J109+'gastos 9722'!J109+'gastos 9801'!J109+'gastos 9901'!J109</f>
        <v>0</v>
      </c>
      <c r="K109" s="36">
        <f>'gastos 0001'!K109+'gastos 0099'!K109+'gastos 7201'!K109+'invers 7300'!K109+'gastos 9722'!K109+'gastos 9801'!K109+'gastos 9901'!K109</f>
        <v>0</v>
      </c>
      <c r="L109" s="33">
        <f t="shared" si="124"/>
        <v>0</v>
      </c>
      <c r="M109" s="34">
        <f t="shared" si="125"/>
        <v>0</v>
      </c>
      <c r="N109" s="33">
        <f t="shared" si="126"/>
        <v>0</v>
      </c>
      <c r="O109" s="34">
        <f t="shared" si="127"/>
        <v>0</v>
      </c>
      <c r="P109" s="56">
        <f>'gastos 0001'!P109+'gastos 0099'!P109+'gastos 7201'!P109+'invers 7300'!P109+'gastos 9722'!P109+'gastos 9801'!P109+'gastos 9901'!P109</f>
        <v>0</v>
      </c>
      <c r="Q109" s="56">
        <f>'gastos 0001'!Q109+'gastos 0099'!Q109+'gastos 7201'!Q109+'invers 7300'!Q109+'gastos 9722'!Q109+'gastos 9801'!Q109+'gastos 9901'!Q109</f>
        <v>0</v>
      </c>
      <c r="R109" s="56">
        <f>'gastos 0001'!R109+'gastos 0099'!R109+'gastos 7201'!R109+'invers 7300'!R109+'gastos 9722'!R109+'gastos 9801'!R109+'gastos 9901'!R109</f>
        <v>0</v>
      </c>
      <c r="S109" s="56">
        <f>'gastos 0001'!S109+'gastos 0099'!S109+'gastos 7201'!S109+'invers 7300'!S109+'gastos 9722'!S109+'gastos 9801'!S109+'gastos 9901'!S109</f>
        <v>0</v>
      </c>
      <c r="T109" s="56">
        <f>'gastos 0001'!T109+'gastos 0099'!T109+'gastos 7201'!T109+'invers 7300'!T109+'gastos 9722'!T109+'gastos 9801'!T109+'gastos 9901'!T109</f>
        <v>0</v>
      </c>
      <c r="U109" s="56">
        <f>'gastos 0001'!U109+'gastos 0099'!U109+'gastos 7201'!U109+'invers 7300'!U109+'gastos 9722'!U109+'gastos 9801'!U109+'gastos 9901'!U109</f>
        <v>0</v>
      </c>
      <c r="V109" s="33">
        <f t="shared" si="128"/>
        <v>0</v>
      </c>
      <c r="W109" s="34">
        <f t="shared" si="129"/>
        <v>0</v>
      </c>
      <c r="X109" s="33">
        <f t="shared" si="130"/>
        <v>0</v>
      </c>
      <c r="Y109" s="34">
        <f t="shared" si="131"/>
        <v>0</v>
      </c>
      <c r="Z109" s="56">
        <f>'gastos 0001'!Z109+'gastos 0099'!Z109+'gastos 7201'!Z109+'invers 7300'!Z109+'gastos 9722'!Z109+'gastos 9801'!Z109+'gastos 9901'!Z109</f>
        <v>0</v>
      </c>
      <c r="AA109" s="56">
        <f>'gastos 0001'!AA109+'gastos 0099'!AA109+'gastos 7201'!AA109+'invers 7300'!AA109+'gastos 9722'!AA109+'gastos 9801'!AA109+'gastos 9901'!AA109</f>
        <v>0</v>
      </c>
      <c r="AB109" s="56">
        <f>'gastos 0001'!AB109+'gastos 0099'!AB109+'gastos 7201'!AB109+'invers 7300'!AB109+'gastos 9722'!AB109+'gastos 9801'!AB109+'gastos 9901'!AB109</f>
        <v>0</v>
      </c>
      <c r="AC109" s="56">
        <f>'gastos 0001'!AC109+'gastos 0099'!AC109+'gastos 7201'!AC109+'invers 7300'!AC109+'gastos 9722'!AC109+'gastos 9801'!AC109+'gastos 9901'!AC109</f>
        <v>0</v>
      </c>
      <c r="AD109" s="56">
        <f>'gastos 0001'!AD109+'gastos 0099'!AD109+'gastos 7201'!AD109+'invers 7300'!AD109+'gastos 9722'!AD109+'gastos 9801'!AD109+'gastos 9901'!AD109</f>
        <v>0</v>
      </c>
      <c r="AE109" s="56">
        <f>'gastos 0001'!AE109+'gastos 0099'!AE109+'gastos 7201'!AE109+'invers 7300'!AE109+'gastos 9722'!AE109+'gastos 9801'!AE109+'gastos 9901'!AE109</f>
        <v>0</v>
      </c>
      <c r="AF109" s="33">
        <f t="shared" si="132"/>
        <v>0</v>
      </c>
      <c r="AG109" s="34">
        <f t="shared" si="133"/>
        <v>0</v>
      </c>
      <c r="AH109" s="33">
        <f t="shared" si="134"/>
        <v>0</v>
      </c>
      <c r="AI109" s="34">
        <f t="shared" si="135"/>
        <v>0</v>
      </c>
      <c r="AJ109" s="56">
        <f>'gastos 0001'!AJ109+'gastos 0099'!AJ109+'gastos 7201'!AJ109+'invers 7300'!AJ109+'gastos 9722'!AJ109+'gastos 9801'!AJ109+'gastos 9901'!AJ109</f>
        <v>0</v>
      </c>
      <c r="AK109" s="56">
        <f>'gastos 0001'!AK109+'gastos 0099'!AK109+'gastos 7201'!AK109+'invers 7300'!AK109+'gastos 9722'!AK109+'gastos 9801'!AK109+'gastos 9901'!AK109</f>
        <v>0</v>
      </c>
      <c r="AL109" s="56">
        <f>'gastos 0001'!AL109+'gastos 0099'!AL109+'gastos 7201'!AL109+'invers 7300'!AL109+'gastos 9722'!AL109+'gastos 9801'!AL109+'gastos 9901'!AL109</f>
        <v>0</v>
      </c>
      <c r="AM109" s="56">
        <f>'gastos 0001'!AM109+'gastos 0099'!AM109+'gastos 7201'!AM109+'invers 7300'!AM109+'gastos 9722'!AM109+'gastos 9801'!AM109+'gastos 9901'!AM109</f>
        <v>0</v>
      </c>
      <c r="AN109" s="56">
        <f>'gastos 0001'!AN109+'gastos 0099'!AN109+'gastos 7201'!AN109+'invers 7300'!AN109+'gastos 9722'!AN109+'gastos 9801'!AN109+'gastos 9901'!AN109</f>
        <v>0</v>
      </c>
      <c r="AO109" s="56">
        <f>'gastos 0001'!AO109+'gastos 0099'!AO109+'gastos 7201'!AO109+'invers 7300'!AO109+'gastos 9722'!AO109+'gastos 9801'!AO109+'gastos 9901'!AO109</f>
        <v>0</v>
      </c>
      <c r="AP109" s="33">
        <f t="shared" si="136"/>
        <v>0</v>
      </c>
      <c r="AQ109" s="34">
        <f t="shared" si="137"/>
        <v>0</v>
      </c>
      <c r="AR109" s="33">
        <f t="shared" si="138"/>
        <v>0</v>
      </c>
      <c r="AS109" s="34">
        <f t="shared" si="139"/>
        <v>0</v>
      </c>
      <c r="AT109" s="33">
        <f t="shared" si="142"/>
        <v>0</v>
      </c>
      <c r="AU109" s="34">
        <f t="shared" si="140"/>
        <v>0</v>
      </c>
      <c r="AV109" s="33">
        <f t="shared" si="143"/>
        <v>0</v>
      </c>
      <c r="AW109" s="34">
        <f t="shared" si="141"/>
        <v>0</v>
      </c>
      <c r="AX109" s="57">
        <f t="shared" si="144"/>
        <v>0</v>
      </c>
    </row>
    <row r="110" spans="1:50" ht="15" x14ac:dyDescent="0.25">
      <c r="A110" s="94">
        <v>39700</v>
      </c>
      <c r="B110" s="95" t="s">
        <v>102</v>
      </c>
      <c r="C110" s="96">
        <f>'gastos 0001'!C110+'gastos 0099'!C110+'gastos 7201'!C110+'invers 7300'!C110+'gastos 9722'!C110+'gastos 9801'!C110+'gastos 9901'!C110</f>
        <v>0</v>
      </c>
      <c r="D110" s="96">
        <f>'gastos 0001'!D110+'gastos 0099'!D110+'gastos 7201'!D110+'invers 7300'!D110+'gastos 9722'!D110+'gastos 9801'!D110+'gastos 9901'!D110</f>
        <v>0</v>
      </c>
      <c r="E110" s="96">
        <f t="shared" si="123"/>
        <v>0</v>
      </c>
      <c r="F110" s="107">
        <f>'gastos 0001'!F110+'gastos 0099'!F110+'gastos 7201'!F110+'invers 7300'!F110+'gastos 9722'!F110+'gastos 9801'!F110+'gastos 9901'!F110</f>
        <v>0</v>
      </c>
      <c r="G110" s="56">
        <f>'gastos 0001'!G110+'gastos 0099'!G110+'gastos 7201'!G110+'invers 7300'!G110+'gastos 9722'!G110+'gastos 9801'!G110+'gastos 9901'!G110</f>
        <v>0</v>
      </c>
      <c r="H110" s="36">
        <f>'gastos 0001'!H110+'gastos 0099'!H110+'gastos 7201'!H110+'invers 7300'!H110+'gastos 9722'!H110+'gastos 9801'!H110+'gastos 9901'!H110</f>
        <v>0</v>
      </c>
      <c r="I110" s="36">
        <f>'gastos 0001'!I110+'gastos 0099'!I110+'gastos 7201'!I110+'invers 7300'!I110+'gastos 9722'!I110+'gastos 9801'!I110+'gastos 9901'!I110</f>
        <v>0</v>
      </c>
      <c r="J110" s="36">
        <f>'gastos 0001'!J110+'gastos 0099'!J110+'gastos 7201'!J110+'invers 7300'!J110+'gastos 9722'!J110+'gastos 9801'!J110+'gastos 9901'!J110</f>
        <v>0</v>
      </c>
      <c r="K110" s="36">
        <f>'gastos 0001'!K110+'gastos 0099'!K110+'gastos 7201'!K110+'invers 7300'!K110+'gastos 9722'!K110+'gastos 9801'!K110+'gastos 9901'!K110</f>
        <v>0</v>
      </c>
      <c r="L110" s="33">
        <f t="shared" si="124"/>
        <v>0</v>
      </c>
      <c r="M110" s="34">
        <f t="shared" si="125"/>
        <v>0</v>
      </c>
      <c r="N110" s="33">
        <f t="shared" si="126"/>
        <v>0</v>
      </c>
      <c r="O110" s="34">
        <f t="shared" si="127"/>
        <v>0</v>
      </c>
      <c r="P110" s="56">
        <f>'gastos 0001'!P110+'gastos 0099'!P110+'gastos 7201'!P110+'invers 7300'!P110+'gastos 9722'!P110+'gastos 9801'!P110+'gastos 9901'!P110</f>
        <v>0</v>
      </c>
      <c r="Q110" s="56">
        <f>'gastos 0001'!Q110+'gastos 0099'!Q110+'gastos 7201'!Q110+'invers 7300'!Q110+'gastos 9722'!Q110+'gastos 9801'!Q110+'gastos 9901'!Q110</f>
        <v>0</v>
      </c>
      <c r="R110" s="56">
        <f>'gastos 0001'!R110+'gastos 0099'!R110+'gastos 7201'!R110+'invers 7300'!R110+'gastos 9722'!R110+'gastos 9801'!R110+'gastos 9901'!R110</f>
        <v>0</v>
      </c>
      <c r="S110" s="56">
        <f>'gastos 0001'!S110+'gastos 0099'!S110+'gastos 7201'!S110+'invers 7300'!S110+'gastos 9722'!S110+'gastos 9801'!S110+'gastos 9901'!S110</f>
        <v>0</v>
      </c>
      <c r="T110" s="56">
        <f>'gastos 0001'!T110+'gastos 0099'!T110+'gastos 7201'!T110+'invers 7300'!T110+'gastos 9722'!T110+'gastos 9801'!T110+'gastos 9901'!T110</f>
        <v>0</v>
      </c>
      <c r="U110" s="56">
        <f>'gastos 0001'!U110+'gastos 0099'!U110+'gastos 7201'!U110+'invers 7300'!U110+'gastos 9722'!U110+'gastos 9801'!U110+'gastos 9901'!U110</f>
        <v>0</v>
      </c>
      <c r="V110" s="33">
        <f t="shared" si="128"/>
        <v>0</v>
      </c>
      <c r="W110" s="34">
        <f t="shared" si="129"/>
        <v>0</v>
      </c>
      <c r="X110" s="33">
        <f t="shared" si="130"/>
        <v>0</v>
      </c>
      <c r="Y110" s="34">
        <f t="shared" si="131"/>
        <v>0</v>
      </c>
      <c r="Z110" s="56">
        <f>'gastos 0001'!Z110+'gastos 0099'!Z110+'gastos 7201'!Z110+'invers 7300'!Z110+'gastos 9722'!Z110+'gastos 9801'!Z110+'gastos 9901'!Z110</f>
        <v>0</v>
      </c>
      <c r="AA110" s="56">
        <f>'gastos 0001'!AA110+'gastos 0099'!AA110+'gastos 7201'!AA110+'invers 7300'!AA110+'gastos 9722'!AA110+'gastos 9801'!AA110+'gastos 9901'!AA110</f>
        <v>0</v>
      </c>
      <c r="AB110" s="56">
        <f>'gastos 0001'!AB110+'gastos 0099'!AB110+'gastos 7201'!AB110+'invers 7300'!AB110+'gastos 9722'!AB110+'gastos 9801'!AB110+'gastos 9901'!AB110</f>
        <v>0</v>
      </c>
      <c r="AC110" s="56">
        <f>'gastos 0001'!AC110+'gastos 0099'!AC110+'gastos 7201'!AC110+'invers 7300'!AC110+'gastos 9722'!AC110+'gastos 9801'!AC110+'gastos 9901'!AC110</f>
        <v>0</v>
      </c>
      <c r="AD110" s="56">
        <f>'gastos 0001'!AD110+'gastos 0099'!AD110+'gastos 7201'!AD110+'invers 7300'!AD110+'gastos 9722'!AD110+'gastos 9801'!AD110+'gastos 9901'!AD110</f>
        <v>0</v>
      </c>
      <c r="AE110" s="56">
        <f>'gastos 0001'!AE110+'gastos 0099'!AE110+'gastos 7201'!AE110+'invers 7300'!AE110+'gastos 9722'!AE110+'gastos 9801'!AE110+'gastos 9901'!AE110</f>
        <v>0</v>
      </c>
      <c r="AF110" s="33">
        <f t="shared" si="132"/>
        <v>0</v>
      </c>
      <c r="AG110" s="34">
        <f t="shared" si="133"/>
        <v>0</v>
      </c>
      <c r="AH110" s="33">
        <f t="shared" si="134"/>
        <v>0</v>
      </c>
      <c r="AI110" s="34">
        <f t="shared" si="135"/>
        <v>0</v>
      </c>
      <c r="AJ110" s="56">
        <f>'gastos 0001'!AJ110+'gastos 0099'!AJ110+'gastos 7201'!AJ110+'invers 7300'!AJ110+'gastos 9722'!AJ110+'gastos 9801'!AJ110+'gastos 9901'!AJ110</f>
        <v>0</v>
      </c>
      <c r="AK110" s="56">
        <f>'gastos 0001'!AK110+'gastos 0099'!AK110+'gastos 7201'!AK110+'invers 7300'!AK110+'gastos 9722'!AK110+'gastos 9801'!AK110+'gastos 9901'!AK110</f>
        <v>0</v>
      </c>
      <c r="AL110" s="56">
        <f>'gastos 0001'!AL110+'gastos 0099'!AL110+'gastos 7201'!AL110+'invers 7300'!AL110+'gastos 9722'!AL110+'gastos 9801'!AL110+'gastos 9901'!AL110</f>
        <v>0</v>
      </c>
      <c r="AM110" s="56">
        <f>'gastos 0001'!AM110+'gastos 0099'!AM110+'gastos 7201'!AM110+'invers 7300'!AM110+'gastos 9722'!AM110+'gastos 9801'!AM110+'gastos 9901'!AM110</f>
        <v>0</v>
      </c>
      <c r="AN110" s="56">
        <f>'gastos 0001'!AN110+'gastos 0099'!AN110+'gastos 7201'!AN110+'invers 7300'!AN110+'gastos 9722'!AN110+'gastos 9801'!AN110+'gastos 9901'!AN110</f>
        <v>0</v>
      </c>
      <c r="AO110" s="56">
        <f>'gastos 0001'!AO110+'gastos 0099'!AO110+'gastos 7201'!AO110+'invers 7300'!AO110+'gastos 9722'!AO110+'gastos 9801'!AO110+'gastos 9901'!AO110</f>
        <v>0</v>
      </c>
      <c r="AP110" s="33">
        <f t="shared" si="136"/>
        <v>0</v>
      </c>
      <c r="AQ110" s="34">
        <f t="shared" si="137"/>
        <v>0</v>
      </c>
      <c r="AR110" s="33">
        <f t="shared" si="138"/>
        <v>0</v>
      </c>
      <c r="AS110" s="34">
        <f t="shared" si="139"/>
        <v>0</v>
      </c>
      <c r="AT110" s="33">
        <f t="shared" si="142"/>
        <v>0</v>
      </c>
      <c r="AU110" s="34">
        <f t="shared" si="140"/>
        <v>0</v>
      </c>
      <c r="AV110" s="33">
        <f t="shared" si="143"/>
        <v>0</v>
      </c>
      <c r="AW110" s="34">
        <f t="shared" si="141"/>
        <v>0</v>
      </c>
      <c r="AX110" s="57">
        <f t="shared" si="144"/>
        <v>0</v>
      </c>
    </row>
    <row r="111" spans="1:50" ht="15" x14ac:dyDescent="0.25">
      <c r="A111" s="94">
        <v>39800</v>
      </c>
      <c r="B111" s="95" t="s">
        <v>103</v>
      </c>
      <c r="C111" s="96">
        <f>'gastos 0001'!C111+'gastos 0099'!C111+'gastos 7201'!C111+'invers 7300'!C111+'gastos 9722'!C111+'gastos 9801'!C111+'gastos 9901'!C111</f>
        <v>0</v>
      </c>
      <c r="D111" s="96">
        <f>'gastos 0001'!D111+'gastos 0099'!D111+'gastos 7201'!D111+'invers 7300'!D111+'gastos 9722'!D111+'gastos 9801'!D111+'gastos 9901'!D111</f>
        <v>0</v>
      </c>
      <c r="E111" s="96">
        <f t="shared" si="123"/>
        <v>0</v>
      </c>
      <c r="F111" s="107">
        <f>'gastos 0001'!F111+'gastos 0099'!F111+'gastos 7201'!F111+'invers 7300'!F111+'gastos 9722'!F111+'gastos 9801'!F111+'gastos 9901'!F111</f>
        <v>0</v>
      </c>
      <c r="G111" s="56">
        <f>'gastos 0001'!G111+'gastos 0099'!G111+'gastos 7201'!G111+'invers 7300'!G111+'gastos 9722'!G111+'gastos 9801'!G111+'gastos 9901'!G111</f>
        <v>0</v>
      </c>
      <c r="H111" s="36">
        <f>'gastos 0001'!H111+'gastos 0099'!H111+'gastos 7201'!H111+'invers 7300'!H111+'gastos 9722'!H111+'gastos 9801'!H111+'gastos 9901'!H111</f>
        <v>0</v>
      </c>
      <c r="I111" s="36">
        <f>'gastos 0001'!I111+'gastos 0099'!I111+'gastos 7201'!I111+'invers 7300'!I111+'gastos 9722'!I111+'gastos 9801'!I111+'gastos 9901'!I111</f>
        <v>0</v>
      </c>
      <c r="J111" s="36">
        <f>'gastos 0001'!J111+'gastos 0099'!J111+'gastos 7201'!J111+'invers 7300'!J111+'gastos 9722'!J111+'gastos 9801'!J111+'gastos 9901'!J111</f>
        <v>0</v>
      </c>
      <c r="K111" s="36">
        <f>'gastos 0001'!K111+'gastos 0099'!K111+'gastos 7201'!K111+'invers 7300'!K111+'gastos 9722'!K111+'gastos 9801'!K111+'gastos 9901'!K111</f>
        <v>0</v>
      </c>
      <c r="L111" s="33">
        <f t="shared" si="124"/>
        <v>0</v>
      </c>
      <c r="M111" s="34">
        <f t="shared" si="125"/>
        <v>0</v>
      </c>
      <c r="N111" s="33">
        <f t="shared" si="126"/>
        <v>0</v>
      </c>
      <c r="O111" s="34">
        <f t="shared" si="127"/>
        <v>0</v>
      </c>
      <c r="P111" s="56">
        <f>'gastos 0001'!P111+'gastos 0099'!P111+'gastos 7201'!P111+'invers 7300'!P111+'gastos 9722'!P111+'gastos 9801'!P111+'gastos 9901'!P111</f>
        <v>0</v>
      </c>
      <c r="Q111" s="56">
        <f>'gastos 0001'!Q111+'gastos 0099'!Q111+'gastos 7201'!Q111+'invers 7300'!Q111+'gastos 9722'!Q111+'gastos 9801'!Q111+'gastos 9901'!Q111</f>
        <v>0</v>
      </c>
      <c r="R111" s="56">
        <f>'gastos 0001'!R111+'gastos 0099'!R111+'gastos 7201'!R111+'invers 7300'!R111+'gastos 9722'!R111+'gastos 9801'!R111+'gastos 9901'!R111</f>
        <v>0</v>
      </c>
      <c r="S111" s="56">
        <f>'gastos 0001'!S111+'gastos 0099'!S111+'gastos 7201'!S111+'invers 7300'!S111+'gastos 9722'!S111+'gastos 9801'!S111+'gastos 9901'!S111</f>
        <v>0</v>
      </c>
      <c r="T111" s="56">
        <f>'gastos 0001'!T111+'gastos 0099'!T111+'gastos 7201'!T111+'invers 7300'!T111+'gastos 9722'!T111+'gastos 9801'!T111+'gastos 9901'!T111</f>
        <v>0</v>
      </c>
      <c r="U111" s="56">
        <f>'gastos 0001'!U111+'gastos 0099'!U111+'gastos 7201'!U111+'invers 7300'!U111+'gastos 9722'!U111+'gastos 9801'!U111+'gastos 9901'!U111</f>
        <v>0</v>
      </c>
      <c r="V111" s="33">
        <f t="shared" si="128"/>
        <v>0</v>
      </c>
      <c r="W111" s="34">
        <f t="shared" si="129"/>
        <v>0</v>
      </c>
      <c r="X111" s="33">
        <f t="shared" si="130"/>
        <v>0</v>
      </c>
      <c r="Y111" s="34">
        <f t="shared" si="131"/>
        <v>0</v>
      </c>
      <c r="Z111" s="56">
        <f>'gastos 0001'!Z111+'gastos 0099'!Z111+'gastos 7201'!Z111+'invers 7300'!Z111+'gastos 9722'!Z111+'gastos 9801'!Z111+'gastos 9901'!Z111</f>
        <v>0</v>
      </c>
      <c r="AA111" s="56">
        <f>'gastos 0001'!AA111+'gastos 0099'!AA111+'gastos 7201'!AA111+'invers 7300'!AA111+'gastos 9722'!AA111+'gastos 9801'!AA111+'gastos 9901'!AA111</f>
        <v>0</v>
      </c>
      <c r="AB111" s="56">
        <f>'gastos 0001'!AB111+'gastos 0099'!AB111+'gastos 7201'!AB111+'invers 7300'!AB111+'gastos 9722'!AB111+'gastos 9801'!AB111+'gastos 9901'!AB111</f>
        <v>0</v>
      </c>
      <c r="AC111" s="56">
        <f>'gastos 0001'!AC111+'gastos 0099'!AC111+'gastos 7201'!AC111+'invers 7300'!AC111+'gastos 9722'!AC111+'gastos 9801'!AC111+'gastos 9901'!AC111</f>
        <v>0</v>
      </c>
      <c r="AD111" s="56">
        <f>'gastos 0001'!AD111+'gastos 0099'!AD111+'gastos 7201'!AD111+'invers 7300'!AD111+'gastos 9722'!AD111+'gastos 9801'!AD111+'gastos 9901'!AD111</f>
        <v>0</v>
      </c>
      <c r="AE111" s="56">
        <f>'gastos 0001'!AE111+'gastos 0099'!AE111+'gastos 7201'!AE111+'invers 7300'!AE111+'gastos 9722'!AE111+'gastos 9801'!AE111+'gastos 9901'!AE111</f>
        <v>0</v>
      </c>
      <c r="AF111" s="33">
        <f t="shared" si="132"/>
        <v>0</v>
      </c>
      <c r="AG111" s="34">
        <f t="shared" si="133"/>
        <v>0</v>
      </c>
      <c r="AH111" s="33">
        <f t="shared" si="134"/>
        <v>0</v>
      </c>
      <c r="AI111" s="34">
        <f t="shared" si="135"/>
        <v>0</v>
      </c>
      <c r="AJ111" s="56">
        <f>'gastos 0001'!AJ111+'gastos 0099'!AJ111+'gastos 7201'!AJ111+'invers 7300'!AJ111+'gastos 9722'!AJ111+'gastos 9801'!AJ111+'gastos 9901'!AJ111</f>
        <v>0</v>
      </c>
      <c r="AK111" s="56">
        <f>'gastos 0001'!AK111+'gastos 0099'!AK111+'gastos 7201'!AK111+'invers 7300'!AK111+'gastos 9722'!AK111+'gastos 9801'!AK111+'gastos 9901'!AK111</f>
        <v>0</v>
      </c>
      <c r="AL111" s="56">
        <f>'gastos 0001'!AL111+'gastos 0099'!AL111+'gastos 7201'!AL111+'invers 7300'!AL111+'gastos 9722'!AL111+'gastos 9801'!AL111+'gastos 9901'!AL111</f>
        <v>0</v>
      </c>
      <c r="AM111" s="56">
        <f>'gastos 0001'!AM111+'gastos 0099'!AM111+'gastos 7201'!AM111+'invers 7300'!AM111+'gastos 9722'!AM111+'gastos 9801'!AM111+'gastos 9901'!AM111</f>
        <v>0</v>
      </c>
      <c r="AN111" s="56">
        <f>'gastos 0001'!AN111+'gastos 0099'!AN111+'gastos 7201'!AN111+'invers 7300'!AN111+'gastos 9722'!AN111+'gastos 9801'!AN111+'gastos 9901'!AN111</f>
        <v>0</v>
      </c>
      <c r="AO111" s="56">
        <f>'gastos 0001'!AO111+'gastos 0099'!AO111+'gastos 7201'!AO111+'invers 7300'!AO111+'gastos 9722'!AO111+'gastos 9801'!AO111+'gastos 9901'!AO111</f>
        <v>0</v>
      </c>
      <c r="AP111" s="33">
        <f t="shared" si="136"/>
        <v>0</v>
      </c>
      <c r="AQ111" s="34">
        <f t="shared" si="137"/>
        <v>0</v>
      </c>
      <c r="AR111" s="33">
        <f t="shared" si="138"/>
        <v>0</v>
      </c>
      <c r="AS111" s="34">
        <f t="shared" si="139"/>
        <v>0</v>
      </c>
      <c r="AT111" s="33">
        <f t="shared" si="142"/>
        <v>0</v>
      </c>
      <c r="AU111" s="34">
        <f t="shared" si="140"/>
        <v>0</v>
      </c>
      <c r="AV111" s="33">
        <f t="shared" si="143"/>
        <v>0</v>
      </c>
      <c r="AW111" s="34">
        <f t="shared" si="141"/>
        <v>0</v>
      </c>
      <c r="AX111" s="57">
        <f t="shared" si="144"/>
        <v>0</v>
      </c>
    </row>
    <row r="112" spans="1:50" ht="15" x14ac:dyDescent="0.25">
      <c r="A112" s="94">
        <v>39990</v>
      </c>
      <c r="B112" s="95" t="s">
        <v>104</v>
      </c>
      <c r="C112" s="96">
        <f>'gastos 0001'!C112+'gastos 0099'!C112+'gastos 7201'!C112+'invers 7300'!C112+'gastos 9722'!C112+'gastos 9801'!C112+'gastos 9901'!C112</f>
        <v>0</v>
      </c>
      <c r="D112" s="96">
        <f>'gastos 0001'!D112+'gastos 0099'!D112+'gastos 7201'!D112+'invers 7300'!D112+'gastos 9722'!D112+'gastos 9801'!D112+'gastos 9901'!D112</f>
        <v>0</v>
      </c>
      <c r="E112" s="96">
        <f t="shared" si="123"/>
        <v>0</v>
      </c>
      <c r="F112" s="107">
        <f>'gastos 0001'!F112+'gastos 0099'!F112+'gastos 7201'!F112+'invers 7300'!F112+'gastos 9722'!F112+'gastos 9801'!F112+'gastos 9901'!F112</f>
        <v>0</v>
      </c>
      <c r="G112" s="56">
        <f>'gastos 0001'!G112+'gastos 0099'!G112+'gastos 7201'!G112+'invers 7300'!G112+'gastos 9722'!G112+'gastos 9801'!G112+'gastos 9901'!G112</f>
        <v>0</v>
      </c>
      <c r="H112" s="36">
        <f>'gastos 0001'!H112+'gastos 0099'!H112+'gastos 7201'!H112+'invers 7300'!H112+'gastos 9722'!H112+'gastos 9801'!H112+'gastos 9901'!H112</f>
        <v>0</v>
      </c>
      <c r="I112" s="36">
        <f>'gastos 0001'!I112+'gastos 0099'!I112+'gastos 7201'!I112+'invers 7300'!I112+'gastos 9722'!I112+'gastos 9801'!I112+'gastos 9901'!I112</f>
        <v>0</v>
      </c>
      <c r="J112" s="36">
        <f>'gastos 0001'!J112+'gastos 0099'!J112+'gastos 7201'!J112+'invers 7300'!J112+'gastos 9722'!J112+'gastos 9801'!J112+'gastos 9901'!J112</f>
        <v>0</v>
      </c>
      <c r="K112" s="36">
        <f>'gastos 0001'!K112+'gastos 0099'!K112+'gastos 7201'!K112+'invers 7300'!K112+'gastos 9722'!K112+'gastos 9801'!K112+'gastos 9901'!K112</f>
        <v>0</v>
      </c>
      <c r="L112" s="33">
        <f t="shared" si="124"/>
        <v>0</v>
      </c>
      <c r="M112" s="34">
        <f t="shared" si="125"/>
        <v>0</v>
      </c>
      <c r="N112" s="33">
        <f t="shared" si="126"/>
        <v>0</v>
      </c>
      <c r="O112" s="34">
        <f t="shared" si="127"/>
        <v>0</v>
      </c>
      <c r="P112" s="56">
        <f>'gastos 0001'!P112+'gastos 0099'!P112+'gastos 7201'!P112+'invers 7300'!P112+'gastos 9722'!P112+'gastos 9801'!P112+'gastos 9901'!P112</f>
        <v>0</v>
      </c>
      <c r="Q112" s="56">
        <f>'gastos 0001'!Q112+'gastos 0099'!Q112+'gastos 7201'!Q112+'invers 7300'!Q112+'gastos 9722'!Q112+'gastos 9801'!Q112+'gastos 9901'!Q112</f>
        <v>0</v>
      </c>
      <c r="R112" s="56">
        <f>'gastos 0001'!R112+'gastos 0099'!R112+'gastos 7201'!R112+'invers 7300'!R112+'gastos 9722'!R112+'gastos 9801'!R112+'gastos 9901'!R112</f>
        <v>0</v>
      </c>
      <c r="S112" s="56">
        <f>'gastos 0001'!S112+'gastos 0099'!S112+'gastos 7201'!S112+'invers 7300'!S112+'gastos 9722'!S112+'gastos 9801'!S112+'gastos 9901'!S112</f>
        <v>0</v>
      </c>
      <c r="T112" s="56">
        <f>'gastos 0001'!T112+'gastos 0099'!T112+'gastos 7201'!T112+'invers 7300'!T112+'gastos 9722'!T112+'gastos 9801'!T112+'gastos 9901'!T112</f>
        <v>0</v>
      </c>
      <c r="U112" s="56">
        <f>'gastos 0001'!U112+'gastos 0099'!U112+'gastos 7201'!U112+'invers 7300'!U112+'gastos 9722'!U112+'gastos 9801'!U112+'gastos 9901'!U112</f>
        <v>0</v>
      </c>
      <c r="V112" s="33">
        <f t="shared" si="128"/>
        <v>0</v>
      </c>
      <c r="W112" s="34">
        <f t="shared" si="129"/>
        <v>0</v>
      </c>
      <c r="X112" s="33">
        <f t="shared" si="130"/>
        <v>0</v>
      </c>
      <c r="Y112" s="34">
        <f t="shared" si="131"/>
        <v>0</v>
      </c>
      <c r="Z112" s="56">
        <f>'gastos 0001'!Z112+'gastos 0099'!Z112+'gastos 7201'!Z112+'invers 7300'!Z112+'gastos 9722'!Z112+'gastos 9801'!Z112+'gastos 9901'!Z112</f>
        <v>0</v>
      </c>
      <c r="AA112" s="56">
        <f>'gastos 0001'!AA112+'gastos 0099'!AA112+'gastos 7201'!AA112+'invers 7300'!AA112+'gastos 9722'!AA112+'gastos 9801'!AA112+'gastos 9901'!AA112</f>
        <v>0</v>
      </c>
      <c r="AB112" s="56">
        <f>'gastos 0001'!AB112+'gastos 0099'!AB112+'gastos 7201'!AB112+'invers 7300'!AB112+'gastos 9722'!AB112+'gastos 9801'!AB112+'gastos 9901'!AB112</f>
        <v>0</v>
      </c>
      <c r="AC112" s="56">
        <f>'gastos 0001'!AC112+'gastos 0099'!AC112+'gastos 7201'!AC112+'invers 7300'!AC112+'gastos 9722'!AC112+'gastos 9801'!AC112+'gastos 9901'!AC112</f>
        <v>0</v>
      </c>
      <c r="AD112" s="56">
        <f>'gastos 0001'!AD112+'gastos 0099'!AD112+'gastos 7201'!AD112+'invers 7300'!AD112+'gastos 9722'!AD112+'gastos 9801'!AD112+'gastos 9901'!AD112</f>
        <v>0</v>
      </c>
      <c r="AE112" s="56">
        <f>'gastos 0001'!AE112+'gastos 0099'!AE112+'gastos 7201'!AE112+'invers 7300'!AE112+'gastos 9722'!AE112+'gastos 9801'!AE112+'gastos 9901'!AE112</f>
        <v>0</v>
      </c>
      <c r="AF112" s="33">
        <f t="shared" si="132"/>
        <v>0</v>
      </c>
      <c r="AG112" s="34">
        <f t="shared" si="133"/>
        <v>0</v>
      </c>
      <c r="AH112" s="33">
        <f t="shared" si="134"/>
        <v>0</v>
      </c>
      <c r="AI112" s="34">
        <f t="shared" si="135"/>
        <v>0</v>
      </c>
      <c r="AJ112" s="56">
        <f>'gastos 0001'!AJ112+'gastos 0099'!AJ112+'gastos 7201'!AJ112+'invers 7300'!AJ112+'gastos 9722'!AJ112+'gastos 9801'!AJ112+'gastos 9901'!AJ112</f>
        <v>0</v>
      </c>
      <c r="AK112" s="56">
        <f>'gastos 0001'!AK112+'gastos 0099'!AK112+'gastos 7201'!AK112+'invers 7300'!AK112+'gastos 9722'!AK112+'gastos 9801'!AK112+'gastos 9901'!AK112</f>
        <v>0</v>
      </c>
      <c r="AL112" s="56">
        <f>'gastos 0001'!AL112+'gastos 0099'!AL112+'gastos 7201'!AL112+'invers 7300'!AL112+'gastos 9722'!AL112+'gastos 9801'!AL112+'gastos 9901'!AL112</f>
        <v>0</v>
      </c>
      <c r="AM112" s="56">
        <f>'gastos 0001'!AM112+'gastos 0099'!AM112+'gastos 7201'!AM112+'invers 7300'!AM112+'gastos 9722'!AM112+'gastos 9801'!AM112+'gastos 9901'!AM112</f>
        <v>0</v>
      </c>
      <c r="AN112" s="56">
        <f>'gastos 0001'!AN112+'gastos 0099'!AN112+'gastos 7201'!AN112+'invers 7300'!AN112+'gastos 9722'!AN112+'gastos 9801'!AN112+'gastos 9901'!AN112</f>
        <v>0</v>
      </c>
      <c r="AO112" s="56">
        <f>'gastos 0001'!AO112+'gastos 0099'!AO112+'gastos 7201'!AO112+'invers 7300'!AO112+'gastos 9722'!AO112+'gastos 9801'!AO112+'gastos 9901'!AO112</f>
        <v>0</v>
      </c>
      <c r="AP112" s="33">
        <f t="shared" si="136"/>
        <v>0</v>
      </c>
      <c r="AQ112" s="34">
        <f t="shared" si="137"/>
        <v>0</v>
      </c>
      <c r="AR112" s="33">
        <f t="shared" si="138"/>
        <v>0</v>
      </c>
      <c r="AS112" s="34">
        <f t="shared" si="139"/>
        <v>0</v>
      </c>
      <c r="AT112" s="33">
        <f t="shared" si="142"/>
        <v>0</v>
      </c>
      <c r="AU112" s="34">
        <f t="shared" si="140"/>
        <v>0</v>
      </c>
      <c r="AV112" s="33">
        <f t="shared" si="143"/>
        <v>0</v>
      </c>
      <c r="AW112" s="34">
        <f t="shared" si="141"/>
        <v>0</v>
      </c>
      <c r="AX112" s="57">
        <f t="shared" si="144"/>
        <v>0</v>
      </c>
    </row>
    <row r="113" spans="1:50" s="19" customFormat="1" ht="15" x14ac:dyDescent="0.25">
      <c r="A113" s="102">
        <v>40000</v>
      </c>
      <c r="B113" s="103" t="s">
        <v>105</v>
      </c>
      <c r="C113" s="104">
        <f>SUM(C114:C128)</f>
        <v>0</v>
      </c>
      <c r="D113" s="104">
        <f>SUM(D114:D128)</f>
        <v>0</v>
      </c>
      <c r="E113" s="104">
        <f>SUM(E114:E128)</f>
        <v>0</v>
      </c>
      <c r="F113" s="105">
        <f t="shared" ref="F113:J113" si="177">SUM(F114:F128)</f>
        <v>0</v>
      </c>
      <c r="G113" s="67">
        <f t="shared" ref="G113" si="178">SUM(G114:G128)</f>
        <v>0</v>
      </c>
      <c r="H113" s="40">
        <f t="shared" si="177"/>
        <v>0</v>
      </c>
      <c r="I113" s="40">
        <f t="shared" ref="I113" si="179">SUM(I114:I128)</f>
        <v>0</v>
      </c>
      <c r="J113" s="40">
        <f t="shared" si="177"/>
        <v>0</v>
      </c>
      <c r="K113" s="40">
        <f t="shared" ref="K113" si="180">SUM(K114:K128)</f>
        <v>0</v>
      </c>
      <c r="L113" s="40">
        <f t="shared" ref="L113:N113" si="181">SUM(L114:L128)</f>
        <v>0</v>
      </c>
      <c r="M113" s="26">
        <f t="shared" si="125"/>
        <v>0</v>
      </c>
      <c r="N113" s="40">
        <f t="shared" si="181"/>
        <v>0</v>
      </c>
      <c r="O113" s="26">
        <f t="shared" si="127"/>
        <v>0</v>
      </c>
      <c r="P113" s="67">
        <f t="shared" ref="P113:U113" si="182">SUM(P114:P128)</f>
        <v>0</v>
      </c>
      <c r="Q113" s="67">
        <f t="shared" si="182"/>
        <v>0</v>
      </c>
      <c r="R113" s="67">
        <f t="shared" si="182"/>
        <v>0</v>
      </c>
      <c r="S113" s="67">
        <f t="shared" si="182"/>
        <v>0</v>
      </c>
      <c r="T113" s="67">
        <f t="shared" si="182"/>
        <v>0</v>
      </c>
      <c r="U113" s="67">
        <f t="shared" si="182"/>
        <v>0</v>
      </c>
      <c r="V113" s="40">
        <f t="shared" ref="V113" si="183">SUM(V114:V128)</f>
        <v>0</v>
      </c>
      <c r="W113" s="26">
        <f t="shared" si="129"/>
        <v>0</v>
      </c>
      <c r="X113" s="40">
        <f t="shared" ref="X113" si="184">SUM(X114:X128)</f>
        <v>0</v>
      </c>
      <c r="Y113" s="26">
        <f t="shared" si="131"/>
        <v>0</v>
      </c>
      <c r="Z113" s="67">
        <f t="shared" ref="Z113:AE113" si="185">SUM(Z114:Z128)</f>
        <v>0</v>
      </c>
      <c r="AA113" s="67">
        <f t="shared" si="185"/>
        <v>0</v>
      </c>
      <c r="AB113" s="67">
        <f t="shared" si="185"/>
        <v>0</v>
      </c>
      <c r="AC113" s="67">
        <f t="shared" si="185"/>
        <v>0</v>
      </c>
      <c r="AD113" s="67">
        <f t="shared" si="185"/>
        <v>0</v>
      </c>
      <c r="AE113" s="67">
        <f t="shared" si="185"/>
        <v>0</v>
      </c>
      <c r="AF113" s="40">
        <f t="shared" ref="AF113" si="186">SUM(AF114:AF128)</f>
        <v>0</v>
      </c>
      <c r="AG113" s="26">
        <f t="shared" si="133"/>
        <v>0</v>
      </c>
      <c r="AH113" s="40">
        <f t="shared" ref="AH113" si="187">SUM(AH114:AH128)</f>
        <v>0</v>
      </c>
      <c r="AI113" s="26">
        <f t="shared" si="135"/>
        <v>0</v>
      </c>
      <c r="AJ113" s="67">
        <f t="shared" ref="AJ113:AP113" si="188">SUM(AJ114:AJ128)</f>
        <v>0</v>
      </c>
      <c r="AK113" s="67">
        <f t="shared" si="188"/>
        <v>0</v>
      </c>
      <c r="AL113" s="67">
        <f t="shared" si="188"/>
        <v>0</v>
      </c>
      <c r="AM113" s="67">
        <f t="shared" si="188"/>
        <v>0</v>
      </c>
      <c r="AN113" s="67">
        <f t="shared" si="188"/>
        <v>0</v>
      </c>
      <c r="AO113" s="67">
        <f t="shared" si="188"/>
        <v>0</v>
      </c>
      <c r="AP113" s="40">
        <f t="shared" si="188"/>
        <v>0</v>
      </c>
      <c r="AQ113" s="26">
        <f t="shared" si="137"/>
        <v>0</v>
      </c>
      <c r="AR113" s="40">
        <f t="shared" ref="AR113" si="189">SUM(AR114:AR128)</f>
        <v>0</v>
      </c>
      <c r="AS113" s="26">
        <f t="shared" si="139"/>
        <v>0</v>
      </c>
      <c r="AT113" s="40">
        <f t="shared" ref="AT113" si="190">SUM(AT114:AT128)</f>
        <v>0</v>
      </c>
      <c r="AU113" s="26">
        <f t="shared" si="140"/>
        <v>0</v>
      </c>
      <c r="AV113" s="40">
        <f t="shared" ref="AV113" si="191">SUM(AV114:AV128)</f>
        <v>0</v>
      </c>
      <c r="AW113" s="26">
        <f t="shared" si="141"/>
        <v>0</v>
      </c>
      <c r="AX113" s="40">
        <f>SUM(AX114:AX128)</f>
        <v>0</v>
      </c>
    </row>
    <row r="114" spans="1:50" ht="15" x14ac:dyDescent="0.25">
      <c r="A114" s="94">
        <v>41100</v>
      </c>
      <c r="B114" s="95" t="s">
        <v>106</v>
      </c>
      <c r="C114" s="96">
        <f>'gastos 0001'!C114+'gastos 0099'!C114+'gastos 7201'!C114+'invers 7300'!C114+'gastos 9722'!C114+'gastos 9801'!C114+'gastos 9901'!C114</f>
        <v>0</v>
      </c>
      <c r="D114" s="96">
        <f>'gastos 0001'!D114+'gastos 0099'!D114+'gastos 7201'!D114+'invers 7300'!D114+'gastos 9722'!D114+'gastos 9801'!D114+'gastos 9901'!D114</f>
        <v>0</v>
      </c>
      <c r="E114" s="96">
        <f t="shared" ref="E114:E125" si="192">SUM(C114:D114)</f>
        <v>0</v>
      </c>
      <c r="F114" s="107">
        <f>'gastos 0001'!F114+'gastos 0099'!D114+'gastos 7201'!D114+'invers 7300'!F114+'gastos 9722'!D114+'gastos 9801'!D114+'gastos 9901'!D114</f>
        <v>0</v>
      </c>
      <c r="G114" s="56">
        <f>'gastos 0001'!G114+'gastos 0099'!E114+'gastos 7201'!E114+'invers 7300'!H114+'gastos 9722'!E114+'gastos 9801'!E114+'gastos 9901'!E114</f>
        <v>0</v>
      </c>
      <c r="H114" s="36">
        <f>'gastos 0001'!H114+'gastos 0099'!E114+'gastos 7201'!E114+'invers 7300'!H114+'gastos 9722'!E114+'gastos 9801'!E114+'gastos 9901'!E114</f>
        <v>0</v>
      </c>
      <c r="I114" s="36">
        <f>'gastos 0001'!I114+'gastos 0099'!F114+'gastos 7201'!F114+'invers 7300'!J114+'gastos 9722'!F114+'gastos 9801'!F114+'gastos 9901'!F114</f>
        <v>0</v>
      </c>
      <c r="J114" s="36">
        <f>'gastos 0001'!J114+'gastos 0099'!F114+'gastos 7201'!F114+'invers 7300'!J114+'gastos 9722'!F114+'gastos 9801'!F114+'gastos 9901'!F114</f>
        <v>0</v>
      </c>
      <c r="K114" s="36">
        <f>'gastos 0001'!K114+'gastos 0099'!G114+'gastos 7201'!G114+'invers 7300'!L114+'gastos 9722'!G114+'gastos 9801'!G114+'gastos 9901'!G114</f>
        <v>0</v>
      </c>
      <c r="L114" s="33">
        <f t="shared" ref="L114:L128" si="193">F114+H114+J114</f>
        <v>0</v>
      </c>
      <c r="M114" s="34">
        <f t="shared" si="125"/>
        <v>0</v>
      </c>
      <c r="N114" s="33">
        <f t="shared" ref="N114" si="194">G114+I114+K114</f>
        <v>0</v>
      </c>
      <c r="O114" s="34">
        <f t="shared" si="127"/>
        <v>0</v>
      </c>
      <c r="P114" s="56">
        <f>'gastos 0001'!P114+'gastos 0099'!I114+'gastos 7201'!I114+'invers 7300'!P114+'gastos 9722'!I114+'gastos 9801'!I114+'gastos 9901'!I114</f>
        <v>0</v>
      </c>
      <c r="Q114" s="56"/>
      <c r="R114" s="36">
        <f>'gastos 0001'!R114+'gastos 0099'!J114+'gastos 7201'!J114+'invers 7300'!R114+'gastos 9722'!J114+'gastos 9801'!J114+'gastos 9901'!J114</f>
        <v>0</v>
      </c>
      <c r="S114" s="36"/>
      <c r="T114" s="36">
        <f>'gastos 0001'!T114+'gastos 0099'!K114+'gastos 7201'!K114+'invers 7300'!T114+'gastos 9722'!K114+'gastos 9801'!K114+'gastos 9901'!K114</f>
        <v>0</v>
      </c>
      <c r="U114" s="36"/>
      <c r="V114" s="33">
        <f t="shared" ref="V114:V128" si="195">P114+R114+T114</f>
        <v>0</v>
      </c>
      <c r="W114" s="34">
        <f t="shared" si="129"/>
        <v>0</v>
      </c>
      <c r="X114" s="33">
        <f t="shared" ref="X114" si="196">Q114+S114+U114</f>
        <v>0</v>
      </c>
      <c r="Y114" s="34">
        <f t="shared" si="131"/>
        <v>0</v>
      </c>
      <c r="Z114" s="56">
        <f>'gastos 0001'!Z114+'gastos 0099'!S114+'gastos 7201'!S114+'invers 7300'!Z114+'gastos 9722'!S114+'gastos 9801'!S114+'gastos 9901'!S114</f>
        <v>0</v>
      </c>
      <c r="AA114" s="56"/>
      <c r="AB114" s="36">
        <f>'gastos 0001'!AB114+'gastos 0099'!T114+'gastos 7201'!T114+'invers 7300'!AB114+'gastos 9722'!T114+'gastos 9801'!T114+'gastos 9901'!T114</f>
        <v>0</v>
      </c>
      <c r="AC114" s="36"/>
      <c r="AD114" s="36">
        <f>'gastos 0001'!AD114+'gastos 0099'!U114+'gastos 7201'!U114+'invers 7300'!AD114+'gastos 9722'!U114+'gastos 9801'!U114+'gastos 9901'!U114</f>
        <v>0</v>
      </c>
      <c r="AE114" s="36"/>
      <c r="AF114" s="33">
        <f t="shared" ref="AF114:AF128" si="197">Z114+AB114+AD114</f>
        <v>0</v>
      </c>
      <c r="AG114" s="34">
        <f t="shared" si="133"/>
        <v>0</v>
      </c>
      <c r="AH114" s="33">
        <f t="shared" ref="AH114" si="198">AA114+AC114+AE114</f>
        <v>0</v>
      </c>
      <c r="AI114" s="34">
        <f t="shared" si="135"/>
        <v>0</v>
      </c>
      <c r="AJ114" s="56">
        <f>'gastos 0001'!AJ114+'gastos 0099'!AC114+'gastos 7201'!AC114+'invers 7300'!AJ114+'gastos 9722'!AC114+'gastos 9801'!AC114+'gastos 9901'!AC114</f>
        <v>0</v>
      </c>
      <c r="AK114" s="56"/>
      <c r="AL114" s="36">
        <f>'gastos 0001'!AL114+'gastos 0099'!AD114+'gastos 7201'!AD114+'invers 7300'!AL114+'gastos 9722'!AD114+'gastos 9801'!AD114+'gastos 9901'!AD114</f>
        <v>0</v>
      </c>
      <c r="AM114" s="36"/>
      <c r="AN114" s="36">
        <f>'gastos 0001'!AN114+'gastos 0099'!AE114+'gastos 7201'!AE114+'invers 7300'!AN114+'gastos 9722'!AE114+'gastos 9801'!AE114+'gastos 9901'!AE114</f>
        <v>0</v>
      </c>
      <c r="AO114" s="36"/>
      <c r="AP114" s="33">
        <f t="shared" ref="AP114:AP128" si="199">AJ114+AL114+AN114</f>
        <v>0</v>
      </c>
      <c r="AQ114" s="34">
        <f t="shared" si="137"/>
        <v>0</v>
      </c>
      <c r="AR114" s="33">
        <f t="shared" ref="AR114:AR128" si="200">AK114+AM114+AO114</f>
        <v>0</v>
      </c>
      <c r="AS114" s="34">
        <f t="shared" si="139"/>
        <v>0</v>
      </c>
      <c r="AT114" s="33">
        <f t="shared" ref="AT114:AT128" si="201">L114+V114+AF114+AP114</f>
        <v>0</v>
      </c>
      <c r="AU114" s="34">
        <f t="shared" si="140"/>
        <v>0</v>
      </c>
      <c r="AV114" s="33">
        <f t="shared" ref="AV114:AV128" si="202">N114+X114+AH114+AR114</f>
        <v>0</v>
      </c>
      <c r="AW114" s="34">
        <f t="shared" si="141"/>
        <v>0</v>
      </c>
      <c r="AX114" s="57">
        <f t="shared" si="144"/>
        <v>0</v>
      </c>
    </row>
    <row r="115" spans="1:50" ht="15" x14ac:dyDescent="0.25">
      <c r="A115" s="94">
        <v>42230</v>
      </c>
      <c r="B115" s="95" t="s">
        <v>140</v>
      </c>
      <c r="C115" s="96">
        <f>'gastos 0001'!C115+'gastos 0099'!C115+'gastos 7201'!C115+'invers 7300'!C115+'gastos 9722'!C115+'gastos 9801'!C115+'gastos 9901'!C115</f>
        <v>0</v>
      </c>
      <c r="D115" s="96">
        <f>'gastos 0001'!D115+'gastos 0099'!D115+'gastos 7201'!D115+'invers 7300'!D115+'gastos 9722'!D115+'gastos 9801'!D115+'gastos 9901'!D115</f>
        <v>0</v>
      </c>
      <c r="E115" s="96">
        <f t="shared" si="192"/>
        <v>0</v>
      </c>
      <c r="F115" s="107">
        <f>'gastos 0001'!F115+'gastos 0099'!F115+'gastos 7201'!F115+'invers 7300'!F115+'gastos 9722'!F115+'gastos 9801'!F115+'gastos 9901'!F115</f>
        <v>0</v>
      </c>
      <c r="G115" s="56">
        <f>'gastos 0001'!G115+'gastos 0099'!G115+'gastos 7201'!G115+'invers 7300'!G115+'gastos 9722'!G115+'gastos 9801'!G115+'gastos 9901'!G115</f>
        <v>0</v>
      </c>
      <c r="H115" s="36">
        <f>'gastos 0001'!H115+'gastos 0099'!H115+'gastos 7201'!H115+'invers 7300'!H115+'gastos 9722'!H115+'gastos 9801'!H115+'gastos 9901'!H115</f>
        <v>0</v>
      </c>
      <c r="I115" s="36">
        <f>'gastos 0001'!I115+'gastos 0099'!I115+'gastos 7201'!I115+'invers 7300'!I115+'gastos 9722'!I115+'gastos 9801'!I115+'gastos 9901'!I115</f>
        <v>0</v>
      </c>
      <c r="J115" s="36">
        <f>'gastos 0001'!J115+'gastos 0099'!J115+'gastos 7201'!J115+'invers 7300'!J115+'gastos 9722'!J115+'gastos 9801'!J115+'gastos 9901'!J115</f>
        <v>0</v>
      </c>
      <c r="K115" s="36">
        <f>'gastos 0001'!K115+'gastos 0099'!K115+'gastos 7201'!K115+'invers 7300'!K115+'gastos 9722'!K115+'gastos 9801'!K115+'gastos 9901'!K115</f>
        <v>0</v>
      </c>
      <c r="L115" s="33">
        <f t="shared" si="193"/>
        <v>0</v>
      </c>
      <c r="M115" s="34">
        <f t="shared" ref="M115:M140" si="203">(IFERROR(L115/$E115,0))</f>
        <v>0</v>
      </c>
      <c r="N115" s="33">
        <f t="shared" ref="N115:N130" si="204">G115+I115+K115</f>
        <v>0</v>
      </c>
      <c r="O115" s="34">
        <f t="shared" si="127"/>
        <v>0</v>
      </c>
      <c r="P115" s="56">
        <f>'gastos 0001'!P115+'gastos 0099'!P115+'gastos 7201'!P115+'invers 7300'!P115+'gastos 9722'!P115+'gastos 9801'!P115+'gastos 9901'!P115</f>
        <v>0</v>
      </c>
      <c r="Q115" s="56">
        <f>'gastos 0001'!Q115+'gastos 0099'!Q115+'gastos 7201'!Q115+'invers 7300'!Q115+'gastos 9722'!Q115+'gastos 9801'!Q115+'gastos 9901'!Q115</f>
        <v>0</v>
      </c>
      <c r="R115" s="56">
        <f>'gastos 0001'!R115+'gastos 0099'!R115+'gastos 7201'!R115+'invers 7300'!R115+'gastos 9722'!R115+'gastos 9801'!R115+'gastos 9901'!R115</f>
        <v>0</v>
      </c>
      <c r="S115" s="56">
        <f>'gastos 0001'!S115+'gastos 0099'!S115+'gastos 7201'!S115+'invers 7300'!S115+'gastos 9722'!S115+'gastos 9801'!S115+'gastos 9901'!S115</f>
        <v>0</v>
      </c>
      <c r="T115" s="56">
        <f>'gastos 0001'!T115+'gastos 0099'!T115+'gastos 7201'!T115+'invers 7300'!T115+'gastos 9722'!T115+'gastos 9801'!T115+'gastos 9901'!T115</f>
        <v>0</v>
      </c>
      <c r="U115" s="56">
        <f>'gastos 0001'!U115+'gastos 0099'!U115+'gastos 7201'!U115+'invers 7300'!U115+'gastos 9722'!U115+'gastos 9801'!U115+'gastos 9901'!U115</f>
        <v>0</v>
      </c>
      <c r="V115" s="33">
        <f t="shared" si="195"/>
        <v>0</v>
      </c>
      <c r="W115" s="34">
        <f t="shared" ref="W115:W140" si="205">(IFERROR(V115/$E115,0))</f>
        <v>0</v>
      </c>
      <c r="X115" s="33">
        <f t="shared" ref="X115:X130" si="206">Q115+S115+U115</f>
        <v>0</v>
      </c>
      <c r="Y115" s="34">
        <f t="shared" si="131"/>
        <v>0</v>
      </c>
      <c r="Z115" s="56">
        <f>'gastos 0001'!Z115+'gastos 0099'!Z115+'gastos 7201'!Z115+'invers 7300'!Z115+'gastos 9722'!Z115+'gastos 9801'!Z115+'gastos 9901'!Z115</f>
        <v>0</v>
      </c>
      <c r="AA115" s="56">
        <f>'gastos 0001'!AA115+'gastos 0099'!AA115+'gastos 7201'!AA115+'invers 7300'!AA115+'gastos 9722'!AA115+'gastos 9801'!AA115+'gastos 9901'!AA115</f>
        <v>0</v>
      </c>
      <c r="AB115" s="56">
        <f>'gastos 0001'!AB115+'gastos 0099'!AB115+'gastos 7201'!AB115+'invers 7300'!AB115+'gastos 9722'!AB115+'gastos 9801'!AB115+'gastos 9901'!AB115</f>
        <v>0</v>
      </c>
      <c r="AC115" s="56">
        <f>'gastos 0001'!AC115+'gastos 0099'!AC115+'gastos 7201'!AC115+'invers 7300'!AC115+'gastos 9722'!AC115+'gastos 9801'!AC115+'gastos 9901'!AC115</f>
        <v>0</v>
      </c>
      <c r="AD115" s="56">
        <f>'gastos 0001'!AD115+'gastos 0099'!AD115+'gastos 7201'!AD115+'invers 7300'!AD115+'gastos 9722'!AD115+'gastos 9801'!AD115+'gastos 9901'!AD115</f>
        <v>0</v>
      </c>
      <c r="AE115" s="56">
        <f>'gastos 0001'!AE115+'gastos 0099'!AE115+'gastos 7201'!AE115+'invers 7300'!AE115+'gastos 9722'!AE115+'gastos 9801'!AE115+'gastos 9901'!AE115</f>
        <v>0</v>
      </c>
      <c r="AF115" s="33">
        <f t="shared" si="197"/>
        <v>0</v>
      </c>
      <c r="AG115" s="34">
        <f t="shared" ref="AG115:AG140" si="207">(IFERROR(AF115/$E115,0))</f>
        <v>0</v>
      </c>
      <c r="AH115" s="33">
        <f t="shared" ref="AH115:AH128" si="208">AA115+AC115+AE115</f>
        <v>0</v>
      </c>
      <c r="AI115" s="34">
        <f t="shared" si="135"/>
        <v>0</v>
      </c>
      <c r="AJ115" s="56">
        <f>'gastos 0001'!AJ115+'gastos 0099'!AJ115+'gastos 7201'!AJ115+'invers 7300'!AJ115+'gastos 9722'!AJ115+'gastos 9801'!AJ115+'gastos 9901'!AJ115</f>
        <v>0</v>
      </c>
      <c r="AK115" s="56">
        <f>'gastos 0001'!AK115+'gastos 0099'!AK115+'gastos 7201'!AK115+'invers 7300'!AK115+'gastos 9722'!AK115+'gastos 9801'!AK115+'gastos 9901'!AK115</f>
        <v>0</v>
      </c>
      <c r="AL115" s="56">
        <f>'gastos 0001'!AL115+'gastos 0099'!AL115+'gastos 7201'!AL115+'invers 7300'!AL115+'gastos 9722'!AL115+'gastos 9801'!AL115+'gastos 9901'!AL115</f>
        <v>0</v>
      </c>
      <c r="AM115" s="56">
        <f>'gastos 0001'!AM115+'gastos 0099'!AM115+'gastos 7201'!AM115+'invers 7300'!AM115+'gastos 9722'!AM115+'gastos 9801'!AM115+'gastos 9901'!AM115</f>
        <v>0</v>
      </c>
      <c r="AN115" s="56">
        <f>'gastos 0001'!AN115+'gastos 0099'!AN115+'gastos 7201'!AN115+'invers 7300'!AN115+'gastos 9722'!AN115+'gastos 9801'!AN115+'gastos 9901'!AN115</f>
        <v>0</v>
      </c>
      <c r="AO115" s="56">
        <f>'gastos 0001'!AO115+'gastos 0099'!AO115+'gastos 7201'!AO115+'invers 7300'!AO115+'gastos 9722'!AO115+'gastos 9801'!AO115+'gastos 9901'!AO115</f>
        <v>0</v>
      </c>
      <c r="AP115" s="33">
        <f t="shared" si="199"/>
        <v>0</v>
      </c>
      <c r="AQ115" s="34">
        <f t="shared" si="137"/>
        <v>0</v>
      </c>
      <c r="AR115" s="33">
        <f t="shared" si="200"/>
        <v>0</v>
      </c>
      <c r="AS115" s="34">
        <f t="shared" si="139"/>
        <v>0</v>
      </c>
      <c r="AT115" s="33">
        <f t="shared" si="201"/>
        <v>0</v>
      </c>
      <c r="AU115" s="34">
        <f t="shared" si="140"/>
        <v>0</v>
      </c>
      <c r="AV115" s="33">
        <f t="shared" si="202"/>
        <v>0</v>
      </c>
      <c r="AW115" s="34">
        <f t="shared" si="141"/>
        <v>0</v>
      </c>
      <c r="AX115" s="57">
        <f t="shared" si="144"/>
        <v>0</v>
      </c>
    </row>
    <row r="116" spans="1:50" ht="15" x14ac:dyDescent="0.25">
      <c r="A116" s="94">
        <v>42240</v>
      </c>
      <c r="B116" s="95" t="s">
        <v>141</v>
      </c>
      <c r="C116" s="96">
        <f>'gastos 0001'!C116+'gastos 0099'!C116+'gastos 7201'!C116+'invers 7300'!C116+'gastos 9722'!C116+'gastos 9801'!C116+'gastos 9901'!C116</f>
        <v>0</v>
      </c>
      <c r="D116" s="96">
        <f>'gastos 0001'!D116+'gastos 0099'!D116+'gastos 7201'!D116+'invers 7300'!D116+'gastos 9722'!D116+'gastos 9801'!D116+'gastos 9901'!D116</f>
        <v>0</v>
      </c>
      <c r="E116" s="96">
        <f t="shared" si="192"/>
        <v>0</v>
      </c>
      <c r="F116" s="107">
        <f>'gastos 0001'!F116+'gastos 0099'!F116+'gastos 7201'!F116+'invers 7300'!F116+'gastos 9722'!F116+'gastos 9801'!F116+'gastos 9901'!F116</f>
        <v>0</v>
      </c>
      <c r="G116" s="56">
        <f>'gastos 0001'!G116+'gastos 0099'!G116+'gastos 7201'!G116+'invers 7300'!G116+'gastos 9722'!G116+'gastos 9801'!G116+'gastos 9901'!G116</f>
        <v>0</v>
      </c>
      <c r="H116" s="36">
        <f>'gastos 0001'!H116+'gastos 0099'!H116+'gastos 7201'!H116+'invers 7300'!H116+'gastos 9722'!H116+'gastos 9801'!H116+'gastos 9901'!H116</f>
        <v>0</v>
      </c>
      <c r="I116" s="36">
        <f>'gastos 0001'!I116+'gastos 0099'!I116+'gastos 7201'!I116+'invers 7300'!I116+'gastos 9722'!I116+'gastos 9801'!I116+'gastos 9901'!I116</f>
        <v>0</v>
      </c>
      <c r="J116" s="36">
        <f>'gastos 0001'!J116+'gastos 0099'!J116+'gastos 7201'!J116+'invers 7300'!J116+'gastos 9722'!J116+'gastos 9801'!J116+'gastos 9901'!J116</f>
        <v>0</v>
      </c>
      <c r="K116" s="36">
        <f>'gastos 0001'!K116+'gastos 0099'!K116+'gastos 7201'!K116+'invers 7300'!K116+'gastos 9722'!K116+'gastos 9801'!K116+'gastos 9901'!K116</f>
        <v>0</v>
      </c>
      <c r="L116" s="33">
        <f t="shared" si="193"/>
        <v>0</v>
      </c>
      <c r="M116" s="34">
        <f t="shared" si="203"/>
        <v>0</v>
      </c>
      <c r="N116" s="33">
        <f t="shared" si="204"/>
        <v>0</v>
      </c>
      <c r="O116" s="34">
        <f t="shared" si="127"/>
        <v>0</v>
      </c>
      <c r="P116" s="56">
        <f>'gastos 0001'!P116+'gastos 0099'!P116+'gastos 7201'!P116+'invers 7300'!P116+'gastos 9722'!P116+'gastos 9801'!P116+'gastos 9901'!P116</f>
        <v>0</v>
      </c>
      <c r="Q116" s="56">
        <f>'gastos 0001'!Q116+'gastos 0099'!Q116+'gastos 7201'!Q116+'invers 7300'!Q116+'gastos 9722'!Q116+'gastos 9801'!Q116+'gastos 9901'!Q116</f>
        <v>0</v>
      </c>
      <c r="R116" s="56">
        <f>'gastos 0001'!R116+'gastos 0099'!R116+'gastos 7201'!R116+'invers 7300'!R116+'gastos 9722'!R116+'gastos 9801'!R116+'gastos 9901'!R116</f>
        <v>0</v>
      </c>
      <c r="S116" s="56">
        <f>'gastos 0001'!S116+'gastos 0099'!S116+'gastos 7201'!S116+'invers 7300'!S116+'gastos 9722'!S116+'gastos 9801'!S116+'gastos 9901'!S116</f>
        <v>0</v>
      </c>
      <c r="T116" s="56">
        <f>'gastos 0001'!T116+'gastos 0099'!T116+'gastos 7201'!T116+'invers 7300'!T116+'gastos 9722'!T116+'gastos 9801'!T116+'gastos 9901'!T116</f>
        <v>0</v>
      </c>
      <c r="U116" s="56">
        <f>'gastos 0001'!U116+'gastos 0099'!U116+'gastos 7201'!U116+'invers 7300'!U116+'gastos 9722'!U116+'gastos 9801'!U116+'gastos 9901'!U116</f>
        <v>0</v>
      </c>
      <c r="V116" s="33">
        <f t="shared" si="195"/>
        <v>0</v>
      </c>
      <c r="W116" s="34">
        <f t="shared" si="205"/>
        <v>0</v>
      </c>
      <c r="X116" s="33">
        <f t="shared" si="206"/>
        <v>0</v>
      </c>
      <c r="Y116" s="34">
        <f t="shared" si="131"/>
        <v>0</v>
      </c>
      <c r="Z116" s="56">
        <f>'gastos 0001'!Z116+'gastos 0099'!Z116+'gastos 7201'!Z116+'invers 7300'!Z116+'gastos 9722'!Z116+'gastos 9801'!Z116+'gastos 9901'!Z116</f>
        <v>0</v>
      </c>
      <c r="AA116" s="56">
        <f>'gastos 0001'!AA116+'gastos 0099'!AA116+'gastos 7201'!AA116+'invers 7300'!AA116+'gastos 9722'!AA116+'gastos 9801'!AA116+'gastos 9901'!AA116</f>
        <v>0</v>
      </c>
      <c r="AB116" s="56">
        <f>'gastos 0001'!AB116+'gastos 0099'!AB116+'gastos 7201'!AB116+'invers 7300'!AB116+'gastos 9722'!AB116+'gastos 9801'!AB116+'gastos 9901'!AB116</f>
        <v>0</v>
      </c>
      <c r="AC116" s="56">
        <f>'gastos 0001'!AC116+'gastos 0099'!AC116+'gastos 7201'!AC116+'invers 7300'!AC116+'gastos 9722'!AC116+'gastos 9801'!AC116+'gastos 9901'!AC116</f>
        <v>0</v>
      </c>
      <c r="AD116" s="56">
        <f>'gastos 0001'!AD116+'gastos 0099'!AD116+'gastos 7201'!AD116+'invers 7300'!AD116+'gastos 9722'!AD116+'gastos 9801'!AD116+'gastos 9901'!AD116</f>
        <v>0</v>
      </c>
      <c r="AE116" s="56">
        <f>'gastos 0001'!AE116+'gastos 0099'!AE116+'gastos 7201'!AE116+'invers 7300'!AE116+'gastos 9722'!AE116+'gastos 9801'!AE116+'gastos 9901'!AE116</f>
        <v>0</v>
      </c>
      <c r="AF116" s="33">
        <f t="shared" si="197"/>
        <v>0</v>
      </c>
      <c r="AG116" s="34">
        <f t="shared" si="207"/>
        <v>0</v>
      </c>
      <c r="AH116" s="33">
        <f t="shared" si="208"/>
        <v>0</v>
      </c>
      <c r="AI116" s="34">
        <f t="shared" si="135"/>
        <v>0</v>
      </c>
      <c r="AJ116" s="56">
        <f>'gastos 0001'!AJ116+'gastos 0099'!AJ116+'gastos 7201'!AJ116+'invers 7300'!AJ116+'gastos 9722'!AJ116+'gastos 9801'!AJ116+'gastos 9901'!AJ116</f>
        <v>0</v>
      </c>
      <c r="AK116" s="56">
        <f>'gastos 0001'!AK116+'gastos 0099'!AK116+'gastos 7201'!AK116+'invers 7300'!AK116+'gastos 9722'!AK116+'gastos 9801'!AK116+'gastos 9901'!AK116</f>
        <v>0</v>
      </c>
      <c r="AL116" s="56">
        <f>'gastos 0001'!AL116+'gastos 0099'!AL116+'gastos 7201'!AL116+'invers 7300'!AL116+'gastos 9722'!AL116+'gastos 9801'!AL116+'gastos 9901'!AL116</f>
        <v>0</v>
      </c>
      <c r="AM116" s="56">
        <f>'gastos 0001'!AM116+'gastos 0099'!AM116+'gastos 7201'!AM116+'invers 7300'!AM116+'gastos 9722'!AM116+'gastos 9801'!AM116+'gastos 9901'!AM116</f>
        <v>0</v>
      </c>
      <c r="AN116" s="56">
        <f>'gastos 0001'!AN116+'gastos 0099'!AN116+'gastos 7201'!AN116+'invers 7300'!AN116+'gastos 9722'!AN116+'gastos 9801'!AN116+'gastos 9901'!AN116</f>
        <v>0</v>
      </c>
      <c r="AO116" s="56">
        <f>'gastos 0001'!AO116+'gastos 0099'!AO116+'gastos 7201'!AO116+'invers 7300'!AO116+'gastos 9722'!AO116+'gastos 9801'!AO116+'gastos 9901'!AO116</f>
        <v>0</v>
      </c>
      <c r="AP116" s="33">
        <f t="shared" si="199"/>
        <v>0</v>
      </c>
      <c r="AQ116" s="34">
        <f t="shared" si="137"/>
        <v>0</v>
      </c>
      <c r="AR116" s="33">
        <f t="shared" si="200"/>
        <v>0</v>
      </c>
      <c r="AS116" s="34">
        <f t="shared" si="139"/>
        <v>0</v>
      </c>
      <c r="AT116" s="33">
        <f t="shared" si="201"/>
        <v>0</v>
      </c>
      <c r="AU116" s="34">
        <f t="shared" si="140"/>
        <v>0</v>
      </c>
      <c r="AV116" s="33">
        <f t="shared" si="202"/>
        <v>0</v>
      </c>
      <c r="AW116" s="34">
        <f t="shared" si="141"/>
        <v>0</v>
      </c>
      <c r="AX116" s="57">
        <f t="shared" si="144"/>
        <v>0</v>
      </c>
    </row>
    <row r="117" spans="1:50" ht="15" x14ac:dyDescent="0.25">
      <c r="A117" s="94">
        <v>43110</v>
      </c>
      <c r="B117" s="95" t="s">
        <v>107</v>
      </c>
      <c r="C117" s="96">
        <f>'gastos 0001'!C117+'gastos 0099'!C117+'gastos 7201'!C117+'invers 7300'!C117+'gastos 9722'!C117+'gastos 9801'!C117+'gastos 9901'!C117</f>
        <v>0</v>
      </c>
      <c r="D117" s="96">
        <f>'gastos 0001'!D117+'gastos 0099'!D117+'gastos 7201'!D117+'invers 7300'!D117+'gastos 9722'!D117+'gastos 9801'!D117+'gastos 9901'!D117</f>
        <v>0</v>
      </c>
      <c r="E117" s="96">
        <f t="shared" si="192"/>
        <v>0</v>
      </c>
      <c r="F117" s="107">
        <f>'gastos 0001'!F117+'gastos 0099'!F117+'gastos 7201'!F117+'invers 7300'!F117+'gastos 9722'!F117+'gastos 9801'!F117+'gastos 9901'!F117</f>
        <v>0</v>
      </c>
      <c r="G117" s="56">
        <f>'gastos 0001'!G117+'gastos 0099'!G117+'gastos 7201'!G117+'invers 7300'!G117+'gastos 9722'!G117+'gastos 9801'!G117+'gastos 9901'!G117</f>
        <v>0</v>
      </c>
      <c r="H117" s="36">
        <f>'gastos 0001'!H117+'gastos 0099'!H117+'gastos 7201'!H117+'invers 7300'!H117+'gastos 9722'!H117+'gastos 9801'!H117+'gastos 9901'!H117</f>
        <v>0</v>
      </c>
      <c r="I117" s="36">
        <f>'gastos 0001'!I117+'gastos 0099'!I117+'gastos 7201'!I117+'invers 7300'!I117+'gastos 9722'!I117+'gastos 9801'!I117+'gastos 9901'!I117</f>
        <v>0</v>
      </c>
      <c r="J117" s="36">
        <f>'gastos 0001'!J117+'gastos 0099'!J117+'gastos 7201'!J117+'invers 7300'!J117+'gastos 9722'!J117+'gastos 9801'!J117+'gastos 9901'!J117</f>
        <v>0</v>
      </c>
      <c r="K117" s="36">
        <f>'gastos 0001'!K117+'gastos 0099'!K117+'gastos 7201'!K117+'invers 7300'!K117+'gastos 9722'!K117+'gastos 9801'!K117+'gastos 9901'!K117</f>
        <v>0</v>
      </c>
      <c r="L117" s="33">
        <f t="shared" si="193"/>
        <v>0</v>
      </c>
      <c r="M117" s="34">
        <f t="shared" si="203"/>
        <v>0</v>
      </c>
      <c r="N117" s="33">
        <f t="shared" si="204"/>
        <v>0</v>
      </c>
      <c r="O117" s="34">
        <f t="shared" si="127"/>
        <v>0</v>
      </c>
      <c r="P117" s="56">
        <f>'gastos 0001'!P117+'gastos 0099'!P117+'gastos 7201'!P117+'invers 7300'!P117+'gastos 9722'!P117+'gastos 9801'!P117+'gastos 9901'!P117</f>
        <v>0</v>
      </c>
      <c r="Q117" s="56">
        <f>'gastos 0001'!Q117+'gastos 0099'!Q117+'gastos 7201'!Q117+'invers 7300'!Q117+'gastos 9722'!Q117+'gastos 9801'!Q117+'gastos 9901'!Q117</f>
        <v>0</v>
      </c>
      <c r="R117" s="56">
        <f>'gastos 0001'!R117+'gastos 0099'!R117+'gastos 7201'!R117+'invers 7300'!R117+'gastos 9722'!R117+'gastos 9801'!R117+'gastos 9901'!R117</f>
        <v>0</v>
      </c>
      <c r="S117" s="56">
        <f>'gastos 0001'!S117+'gastos 0099'!S117+'gastos 7201'!S117+'invers 7300'!S117+'gastos 9722'!S117+'gastos 9801'!S117+'gastos 9901'!S117</f>
        <v>0</v>
      </c>
      <c r="T117" s="56">
        <f>'gastos 0001'!T117+'gastos 0099'!T117+'gastos 7201'!T117+'invers 7300'!T117+'gastos 9722'!T117+'gastos 9801'!T117+'gastos 9901'!T117</f>
        <v>0</v>
      </c>
      <c r="U117" s="56">
        <f>'gastos 0001'!U117+'gastos 0099'!U117+'gastos 7201'!U117+'invers 7300'!U117+'gastos 9722'!U117+'gastos 9801'!U117+'gastos 9901'!U117</f>
        <v>0</v>
      </c>
      <c r="V117" s="33">
        <f t="shared" si="195"/>
        <v>0</v>
      </c>
      <c r="W117" s="34">
        <f t="shared" si="205"/>
        <v>0</v>
      </c>
      <c r="X117" s="33">
        <f t="shared" si="206"/>
        <v>0</v>
      </c>
      <c r="Y117" s="34">
        <f t="shared" si="131"/>
        <v>0</v>
      </c>
      <c r="Z117" s="56">
        <f>'gastos 0001'!Z117+'gastos 0099'!Z117+'gastos 7201'!Z117+'invers 7300'!Z117+'gastos 9722'!Z117+'gastos 9801'!Z117+'gastos 9901'!Z117</f>
        <v>0</v>
      </c>
      <c r="AA117" s="56">
        <f>'gastos 0001'!AA117+'gastos 0099'!AA117+'gastos 7201'!AA117+'invers 7300'!AA117+'gastos 9722'!AA117+'gastos 9801'!AA117+'gastos 9901'!AA117</f>
        <v>0</v>
      </c>
      <c r="AB117" s="56">
        <f>'gastos 0001'!AB117+'gastos 0099'!AB117+'gastos 7201'!AB117+'invers 7300'!AB117+'gastos 9722'!AB117+'gastos 9801'!AB117+'gastos 9901'!AB117</f>
        <v>0</v>
      </c>
      <c r="AC117" s="56">
        <f>'gastos 0001'!AC117+'gastos 0099'!AC117+'gastos 7201'!AC117+'invers 7300'!AC117+'gastos 9722'!AC117+'gastos 9801'!AC117+'gastos 9901'!AC117</f>
        <v>0</v>
      </c>
      <c r="AD117" s="56">
        <f>'gastos 0001'!AD117+'gastos 0099'!AD117+'gastos 7201'!AD117+'invers 7300'!AD117+'gastos 9722'!AD117+'gastos 9801'!AD117+'gastos 9901'!AD117</f>
        <v>0</v>
      </c>
      <c r="AE117" s="56">
        <f>'gastos 0001'!AE117+'gastos 0099'!AE117+'gastos 7201'!AE117+'invers 7300'!AE117+'gastos 9722'!AE117+'gastos 9801'!AE117+'gastos 9901'!AE117</f>
        <v>0</v>
      </c>
      <c r="AF117" s="33">
        <f t="shared" si="197"/>
        <v>0</v>
      </c>
      <c r="AG117" s="34">
        <f t="shared" si="207"/>
        <v>0</v>
      </c>
      <c r="AH117" s="33">
        <f t="shared" si="208"/>
        <v>0</v>
      </c>
      <c r="AI117" s="34">
        <f t="shared" si="135"/>
        <v>0</v>
      </c>
      <c r="AJ117" s="56">
        <f>'gastos 0001'!AJ117+'gastos 0099'!AJ117+'gastos 7201'!AJ117+'invers 7300'!AJ117+'gastos 9722'!AJ117+'gastos 9801'!AJ117+'gastos 9901'!AJ117</f>
        <v>0</v>
      </c>
      <c r="AK117" s="56">
        <f>'gastos 0001'!AK117+'gastos 0099'!AK117+'gastos 7201'!AK117+'invers 7300'!AK117+'gastos 9722'!AK117+'gastos 9801'!AK117+'gastos 9901'!AK117</f>
        <v>0</v>
      </c>
      <c r="AL117" s="56">
        <f>'gastos 0001'!AL117+'gastos 0099'!AL117+'gastos 7201'!AL117+'invers 7300'!AL117+'gastos 9722'!AL117+'gastos 9801'!AL117+'gastos 9901'!AL117</f>
        <v>0</v>
      </c>
      <c r="AM117" s="56">
        <f>'gastos 0001'!AM117+'gastos 0099'!AM117+'gastos 7201'!AM117+'invers 7300'!AM117+'gastos 9722'!AM117+'gastos 9801'!AM117+'gastos 9901'!AM117</f>
        <v>0</v>
      </c>
      <c r="AN117" s="56">
        <f>'gastos 0001'!AN117+'gastos 0099'!AN117+'gastos 7201'!AN117+'invers 7300'!AN117+'gastos 9722'!AN117+'gastos 9801'!AN117+'gastos 9901'!AN117</f>
        <v>0</v>
      </c>
      <c r="AO117" s="56">
        <f>'gastos 0001'!AO117+'gastos 0099'!AO117+'gastos 7201'!AO117+'invers 7300'!AO117+'gastos 9722'!AO117+'gastos 9801'!AO117+'gastos 9901'!AO117</f>
        <v>0</v>
      </c>
      <c r="AP117" s="33">
        <f t="shared" si="199"/>
        <v>0</v>
      </c>
      <c r="AQ117" s="34">
        <f t="shared" si="137"/>
        <v>0</v>
      </c>
      <c r="AR117" s="33">
        <f t="shared" si="200"/>
        <v>0</v>
      </c>
      <c r="AS117" s="34">
        <f t="shared" si="139"/>
        <v>0</v>
      </c>
      <c r="AT117" s="33">
        <f t="shared" si="201"/>
        <v>0</v>
      </c>
      <c r="AU117" s="34">
        <f t="shared" si="140"/>
        <v>0</v>
      </c>
      <c r="AV117" s="33">
        <f t="shared" si="202"/>
        <v>0</v>
      </c>
      <c r="AW117" s="34">
        <f t="shared" si="141"/>
        <v>0</v>
      </c>
      <c r="AX117" s="57">
        <f t="shared" si="144"/>
        <v>0</v>
      </c>
    </row>
    <row r="118" spans="1:50" ht="15" x14ac:dyDescent="0.25">
      <c r="A118" s="94">
        <v>43120</v>
      </c>
      <c r="B118" s="95" t="s">
        <v>108</v>
      </c>
      <c r="C118" s="96">
        <f>'gastos 0001'!C118+'gastos 0099'!C118+'gastos 7201'!C118+'invers 7300'!C118+'gastos 9722'!C118+'gastos 9801'!C118+'gastos 9901'!C118</f>
        <v>0</v>
      </c>
      <c r="D118" s="96">
        <f>'gastos 0001'!D118+'gastos 0099'!D118+'gastos 7201'!D118+'invers 7300'!D118+'gastos 9722'!D118+'gastos 9801'!D118+'gastos 9901'!D118</f>
        <v>0</v>
      </c>
      <c r="E118" s="96">
        <f t="shared" si="192"/>
        <v>0</v>
      </c>
      <c r="F118" s="107">
        <f>'gastos 0001'!F118+'gastos 0099'!F118+'gastos 7201'!F118+'invers 7300'!F118+'gastos 9722'!F118+'gastos 9801'!F118+'gastos 9901'!F118</f>
        <v>0</v>
      </c>
      <c r="G118" s="56">
        <f>'gastos 0001'!G118+'gastos 0099'!G118+'gastos 7201'!G118+'invers 7300'!G118+'gastos 9722'!G118+'gastos 9801'!G118+'gastos 9901'!G118</f>
        <v>0</v>
      </c>
      <c r="H118" s="36">
        <f>'gastos 0001'!H118+'gastos 0099'!H118+'gastos 7201'!H118+'invers 7300'!H118+'gastos 9722'!H118+'gastos 9801'!H118+'gastos 9901'!H118</f>
        <v>0</v>
      </c>
      <c r="I118" s="36">
        <f>'gastos 0001'!I118+'gastos 0099'!I118+'gastos 7201'!I118+'invers 7300'!I118+'gastos 9722'!I118+'gastos 9801'!I118+'gastos 9901'!I118</f>
        <v>0</v>
      </c>
      <c r="J118" s="36">
        <f>'gastos 0001'!J118+'gastos 0099'!J118+'gastos 7201'!J118+'invers 7300'!J118+'gastos 9722'!J118+'gastos 9801'!J118+'gastos 9901'!J118</f>
        <v>0</v>
      </c>
      <c r="K118" s="36">
        <f>'gastos 0001'!K118+'gastos 0099'!K118+'gastos 7201'!K118+'invers 7300'!K118+'gastos 9722'!K118+'gastos 9801'!K118+'gastos 9901'!K118</f>
        <v>0</v>
      </c>
      <c r="L118" s="33">
        <f t="shared" si="193"/>
        <v>0</v>
      </c>
      <c r="M118" s="34">
        <f t="shared" si="203"/>
        <v>0</v>
      </c>
      <c r="N118" s="33">
        <f t="shared" si="204"/>
        <v>0</v>
      </c>
      <c r="O118" s="34">
        <f t="shared" si="127"/>
        <v>0</v>
      </c>
      <c r="P118" s="56">
        <f>'gastos 0001'!P118+'gastos 0099'!P118+'gastos 7201'!P118+'invers 7300'!P118+'gastos 9722'!P118+'gastos 9801'!P118+'gastos 9901'!P118</f>
        <v>0</v>
      </c>
      <c r="Q118" s="56">
        <f>'gastos 0001'!Q118+'gastos 0099'!Q118+'gastos 7201'!Q118+'invers 7300'!Q118+'gastos 9722'!Q118+'gastos 9801'!Q118+'gastos 9901'!Q118</f>
        <v>0</v>
      </c>
      <c r="R118" s="56">
        <f>'gastos 0001'!R118+'gastos 0099'!R118+'gastos 7201'!R118+'invers 7300'!R118+'gastos 9722'!R118+'gastos 9801'!R118+'gastos 9901'!R118</f>
        <v>0</v>
      </c>
      <c r="S118" s="56">
        <f>'gastos 0001'!S118+'gastos 0099'!S118+'gastos 7201'!S118+'invers 7300'!S118+'gastos 9722'!S118+'gastos 9801'!S118+'gastos 9901'!S118</f>
        <v>0</v>
      </c>
      <c r="T118" s="56">
        <f>'gastos 0001'!T118+'gastos 0099'!T118+'gastos 7201'!T118+'invers 7300'!T118+'gastos 9722'!T118+'gastos 9801'!T118+'gastos 9901'!T118</f>
        <v>0</v>
      </c>
      <c r="U118" s="56">
        <f>'gastos 0001'!U118+'gastos 0099'!U118+'gastos 7201'!U118+'invers 7300'!U118+'gastos 9722'!U118+'gastos 9801'!U118+'gastos 9901'!U118</f>
        <v>0</v>
      </c>
      <c r="V118" s="33">
        <f t="shared" si="195"/>
        <v>0</v>
      </c>
      <c r="W118" s="34">
        <f t="shared" si="205"/>
        <v>0</v>
      </c>
      <c r="X118" s="33">
        <f t="shared" si="206"/>
        <v>0</v>
      </c>
      <c r="Y118" s="34">
        <f t="shared" si="131"/>
        <v>0</v>
      </c>
      <c r="Z118" s="56">
        <f>'gastos 0001'!Z118+'gastos 0099'!Z118+'gastos 7201'!Z118+'invers 7300'!Z118+'gastos 9722'!Z118+'gastos 9801'!Z118+'gastos 9901'!Z118</f>
        <v>0</v>
      </c>
      <c r="AA118" s="56">
        <f>'gastos 0001'!AA118+'gastos 0099'!AA118+'gastos 7201'!AA118+'invers 7300'!AA118+'gastos 9722'!AA118+'gastos 9801'!AA118+'gastos 9901'!AA118</f>
        <v>0</v>
      </c>
      <c r="AB118" s="56">
        <f>'gastos 0001'!AB118+'gastos 0099'!AB118+'gastos 7201'!AB118+'invers 7300'!AB118+'gastos 9722'!AB118+'gastos 9801'!AB118+'gastos 9901'!AB118</f>
        <v>0</v>
      </c>
      <c r="AC118" s="56">
        <f>'gastos 0001'!AC118+'gastos 0099'!AC118+'gastos 7201'!AC118+'invers 7300'!AC118+'gastos 9722'!AC118+'gastos 9801'!AC118+'gastos 9901'!AC118</f>
        <v>0</v>
      </c>
      <c r="AD118" s="56">
        <f>'gastos 0001'!AD118+'gastos 0099'!AD118+'gastos 7201'!AD118+'invers 7300'!AD118+'gastos 9722'!AD118+'gastos 9801'!AD118+'gastos 9901'!AD118</f>
        <v>0</v>
      </c>
      <c r="AE118" s="56">
        <f>'gastos 0001'!AE118+'gastos 0099'!AE118+'gastos 7201'!AE118+'invers 7300'!AE118+'gastos 9722'!AE118+'gastos 9801'!AE118+'gastos 9901'!AE118</f>
        <v>0</v>
      </c>
      <c r="AF118" s="33">
        <f t="shared" si="197"/>
        <v>0</v>
      </c>
      <c r="AG118" s="34">
        <f t="shared" si="207"/>
        <v>0</v>
      </c>
      <c r="AH118" s="33">
        <f t="shared" si="208"/>
        <v>0</v>
      </c>
      <c r="AI118" s="34">
        <f t="shared" si="135"/>
        <v>0</v>
      </c>
      <c r="AJ118" s="56">
        <f>'gastos 0001'!AJ118+'gastos 0099'!AJ118+'gastos 7201'!AJ118+'invers 7300'!AJ118+'gastos 9722'!AJ118+'gastos 9801'!AJ118+'gastos 9901'!AJ118</f>
        <v>0</v>
      </c>
      <c r="AK118" s="56">
        <f>'gastos 0001'!AK118+'gastos 0099'!AK118+'gastos 7201'!AK118+'invers 7300'!AK118+'gastos 9722'!AK118+'gastos 9801'!AK118+'gastos 9901'!AK118</f>
        <v>0</v>
      </c>
      <c r="AL118" s="56">
        <f>'gastos 0001'!AL118+'gastos 0099'!AL118+'gastos 7201'!AL118+'invers 7300'!AL118+'gastos 9722'!AL118+'gastos 9801'!AL118+'gastos 9901'!AL118</f>
        <v>0</v>
      </c>
      <c r="AM118" s="56">
        <f>'gastos 0001'!AM118+'gastos 0099'!AM118+'gastos 7201'!AM118+'invers 7300'!AM118+'gastos 9722'!AM118+'gastos 9801'!AM118+'gastos 9901'!AM118</f>
        <v>0</v>
      </c>
      <c r="AN118" s="56">
        <f>'gastos 0001'!AN118+'gastos 0099'!AN118+'gastos 7201'!AN118+'invers 7300'!AN118+'gastos 9722'!AN118+'gastos 9801'!AN118+'gastos 9901'!AN118</f>
        <v>0</v>
      </c>
      <c r="AO118" s="56">
        <f>'gastos 0001'!AO118+'gastos 0099'!AO118+'gastos 7201'!AO118+'invers 7300'!AO118+'gastos 9722'!AO118+'gastos 9801'!AO118+'gastos 9901'!AO118</f>
        <v>0</v>
      </c>
      <c r="AP118" s="33">
        <f t="shared" si="199"/>
        <v>0</v>
      </c>
      <c r="AQ118" s="34">
        <f t="shared" si="137"/>
        <v>0</v>
      </c>
      <c r="AR118" s="33">
        <f t="shared" si="200"/>
        <v>0</v>
      </c>
      <c r="AS118" s="34">
        <f t="shared" si="139"/>
        <v>0</v>
      </c>
      <c r="AT118" s="33">
        <f t="shared" si="201"/>
        <v>0</v>
      </c>
      <c r="AU118" s="34">
        <f t="shared" si="140"/>
        <v>0</v>
      </c>
      <c r="AV118" s="33">
        <f t="shared" si="202"/>
        <v>0</v>
      </c>
      <c r="AW118" s="34">
        <f t="shared" si="141"/>
        <v>0</v>
      </c>
      <c r="AX118" s="57">
        <f t="shared" si="144"/>
        <v>0</v>
      </c>
    </row>
    <row r="119" spans="1:50" ht="15" x14ac:dyDescent="0.25">
      <c r="A119" s="94">
        <v>43310</v>
      </c>
      <c r="B119" s="95" t="s">
        <v>109</v>
      </c>
      <c r="C119" s="96">
        <f>'gastos 0001'!C119+'gastos 0099'!C119+'gastos 7201'!C119+'invers 7300'!C119+'gastos 9722'!C119+'gastos 9801'!C119+'gastos 9901'!C119</f>
        <v>0</v>
      </c>
      <c r="D119" s="96">
        <f>'gastos 0001'!D119+'gastos 0099'!D119+'gastos 7201'!D119+'invers 7300'!D119+'gastos 9722'!D119+'gastos 9801'!D119+'gastos 9901'!D119</f>
        <v>0</v>
      </c>
      <c r="E119" s="96">
        <f t="shared" si="192"/>
        <v>0</v>
      </c>
      <c r="F119" s="107">
        <f>'gastos 0001'!F119+'gastos 0099'!F119+'gastos 7201'!F119+'invers 7300'!F119+'gastos 9722'!F119+'gastos 9801'!F119+'gastos 9901'!F119</f>
        <v>0</v>
      </c>
      <c r="G119" s="56">
        <f>'gastos 0001'!G119+'gastos 0099'!G119+'gastos 7201'!G119+'invers 7300'!G119+'gastos 9722'!G119+'gastos 9801'!G119+'gastos 9901'!G119</f>
        <v>0</v>
      </c>
      <c r="H119" s="36">
        <f>'gastos 0001'!H119+'gastos 0099'!H119+'gastos 7201'!H119+'invers 7300'!H119+'gastos 9722'!H119+'gastos 9801'!H119+'gastos 9901'!H119</f>
        <v>0</v>
      </c>
      <c r="I119" s="36">
        <f>'gastos 0001'!I119+'gastos 0099'!I119+'gastos 7201'!I119+'invers 7300'!I119+'gastos 9722'!I119+'gastos 9801'!I119+'gastos 9901'!I119</f>
        <v>0</v>
      </c>
      <c r="J119" s="36">
        <f>'gastos 0001'!J119+'gastos 0099'!J119+'gastos 7201'!J119+'invers 7300'!J119+'gastos 9722'!J119+'gastos 9801'!J119+'gastos 9901'!J119</f>
        <v>0</v>
      </c>
      <c r="K119" s="36">
        <f>'gastos 0001'!K119+'gastos 0099'!K119+'gastos 7201'!K119+'invers 7300'!K119+'gastos 9722'!K119+'gastos 9801'!K119+'gastos 9901'!K119</f>
        <v>0</v>
      </c>
      <c r="L119" s="33">
        <f t="shared" si="193"/>
        <v>0</v>
      </c>
      <c r="M119" s="34">
        <f t="shared" si="203"/>
        <v>0</v>
      </c>
      <c r="N119" s="33">
        <f t="shared" si="204"/>
        <v>0</v>
      </c>
      <c r="O119" s="34">
        <f t="shared" si="127"/>
        <v>0</v>
      </c>
      <c r="P119" s="56">
        <f>'gastos 0001'!P119+'gastos 0099'!P119+'gastos 7201'!P119+'invers 7300'!P119+'gastos 9722'!P119+'gastos 9801'!P119+'gastos 9901'!P119</f>
        <v>0</v>
      </c>
      <c r="Q119" s="56">
        <f>'gastos 0001'!Q119+'gastos 0099'!Q119+'gastos 7201'!Q119+'invers 7300'!Q119+'gastos 9722'!Q119+'gastos 9801'!Q119+'gastos 9901'!Q119</f>
        <v>0</v>
      </c>
      <c r="R119" s="56">
        <f>'gastos 0001'!R119+'gastos 0099'!R119+'gastos 7201'!R119+'invers 7300'!R119+'gastos 9722'!R119+'gastos 9801'!R119+'gastos 9901'!R119</f>
        <v>0</v>
      </c>
      <c r="S119" s="56">
        <f>'gastos 0001'!S119+'gastos 0099'!S119+'gastos 7201'!S119+'invers 7300'!S119+'gastos 9722'!S119+'gastos 9801'!S119+'gastos 9901'!S119</f>
        <v>0</v>
      </c>
      <c r="T119" s="56">
        <f>'gastos 0001'!T119+'gastos 0099'!T119+'gastos 7201'!T119+'invers 7300'!T119+'gastos 9722'!T119+'gastos 9801'!T119+'gastos 9901'!T119</f>
        <v>0</v>
      </c>
      <c r="U119" s="56">
        <f>'gastos 0001'!U119+'gastos 0099'!U119+'gastos 7201'!U119+'invers 7300'!U119+'gastos 9722'!U119+'gastos 9801'!U119+'gastos 9901'!U119</f>
        <v>0</v>
      </c>
      <c r="V119" s="33">
        <f t="shared" si="195"/>
        <v>0</v>
      </c>
      <c r="W119" s="34">
        <f t="shared" si="205"/>
        <v>0</v>
      </c>
      <c r="X119" s="33">
        <f t="shared" si="206"/>
        <v>0</v>
      </c>
      <c r="Y119" s="34">
        <f t="shared" si="131"/>
        <v>0</v>
      </c>
      <c r="Z119" s="56">
        <f>'gastos 0001'!Z119+'gastos 0099'!Z119+'gastos 7201'!Z119+'invers 7300'!Z119+'gastos 9722'!Z119+'gastos 9801'!Z119+'gastos 9901'!Z119</f>
        <v>0</v>
      </c>
      <c r="AA119" s="56">
        <f>'gastos 0001'!AA119+'gastos 0099'!AA119+'gastos 7201'!AA119+'invers 7300'!AA119+'gastos 9722'!AA119+'gastos 9801'!AA119+'gastos 9901'!AA119</f>
        <v>0</v>
      </c>
      <c r="AB119" s="56">
        <f>'gastos 0001'!AB119+'gastos 0099'!AB119+'gastos 7201'!AB119+'invers 7300'!AB119+'gastos 9722'!AB119+'gastos 9801'!AB119+'gastos 9901'!AB119</f>
        <v>0</v>
      </c>
      <c r="AC119" s="56">
        <f>'gastos 0001'!AC119+'gastos 0099'!AC119+'gastos 7201'!AC119+'invers 7300'!AC119+'gastos 9722'!AC119+'gastos 9801'!AC119+'gastos 9901'!AC119</f>
        <v>0</v>
      </c>
      <c r="AD119" s="56">
        <f>'gastos 0001'!AD119+'gastos 0099'!AD119+'gastos 7201'!AD119+'invers 7300'!AD119+'gastos 9722'!AD119+'gastos 9801'!AD119+'gastos 9901'!AD119</f>
        <v>0</v>
      </c>
      <c r="AE119" s="56">
        <f>'gastos 0001'!AE119+'gastos 0099'!AE119+'gastos 7201'!AE119+'invers 7300'!AE119+'gastos 9722'!AE119+'gastos 9801'!AE119+'gastos 9901'!AE119</f>
        <v>0</v>
      </c>
      <c r="AF119" s="33">
        <f t="shared" si="197"/>
        <v>0</v>
      </c>
      <c r="AG119" s="34">
        <f t="shared" si="207"/>
        <v>0</v>
      </c>
      <c r="AH119" s="33">
        <f t="shared" si="208"/>
        <v>0</v>
      </c>
      <c r="AI119" s="34">
        <f t="shared" si="135"/>
        <v>0</v>
      </c>
      <c r="AJ119" s="56">
        <f>'gastos 0001'!AJ119+'gastos 0099'!AJ119+'gastos 7201'!AJ119+'invers 7300'!AJ119+'gastos 9722'!AJ119+'gastos 9801'!AJ119+'gastos 9901'!AJ119</f>
        <v>0</v>
      </c>
      <c r="AK119" s="56">
        <f>'gastos 0001'!AK119+'gastos 0099'!AK119+'gastos 7201'!AK119+'invers 7300'!AK119+'gastos 9722'!AK119+'gastos 9801'!AK119+'gastos 9901'!AK119</f>
        <v>0</v>
      </c>
      <c r="AL119" s="56">
        <f>'gastos 0001'!AL119+'gastos 0099'!AL119+'gastos 7201'!AL119+'invers 7300'!AL119+'gastos 9722'!AL119+'gastos 9801'!AL119+'gastos 9901'!AL119</f>
        <v>0</v>
      </c>
      <c r="AM119" s="56">
        <f>'gastos 0001'!AM119+'gastos 0099'!AM119+'gastos 7201'!AM119+'invers 7300'!AM119+'gastos 9722'!AM119+'gastos 9801'!AM119+'gastos 9901'!AM119</f>
        <v>0</v>
      </c>
      <c r="AN119" s="56">
        <f>'gastos 0001'!AN119+'gastos 0099'!AN119+'gastos 7201'!AN119+'invers 7300'!AN119+'gastos 9722'!AN119+'gastos 9801'!AN119+'gastos 9901'!AN119</f>
        <v>0</v>
      </c>
      <c r="AO119" s="56">
        <f>'gastos 0001'!AO119+'gastos 0099'!AO119+'gastos 7201'!AO119+'invers 7300'!AO119+'gastos 9722'!AO119+'gastos 9801'!AO119+'gastos 9901'!AO119</f>
        <v>0</v>
      </c>
      <c r="AP119" s="33">
        <f t="shared" si="199"/>
        <v>0</v>
      </c>
      <c r="AQ119" s="34">
        <f t="shared" si="137"/>
        <v>0</v>
      </c>
      <c r="AR119" s="33">
        <f t="shared" si="200"/>
        <v>0</v>
      </c>
      <c r="AS119" s="34">
        <f t="shared" si="139"/>
        <v>0</v>
      </c>
      <c r="AT119" s="33">
        <f t="shared" si="201"/>
        <v>0</v>
      </c>
      <c r="AU119" s="34">
        <f t="shared" si="140"/>
        <v>0</v>
      </c>
      <c r="AV119" s="33">
        <f t="shared" si="202"/>
        <v>0</v>
      </c>
      <c r="AW119" s="34">
        <f t="shared" si="141"/>
        <v>0</v>
      </c>
      <c r="AX119" s="57">
        <f t="shared" si="144"/>
        <v>0</v>
      </c>
    </row>
    <row r="120" spans="1:50" ht="15" x14ac:dyDescent="0.25">
      <c r="A120" s="94">
        <v>43330</v>
      </c>
      <c r="B120" s="95" t="s">
        <v>142</v>
      </c>
      <c r="C120" s="96">
        <f>'gastos 0001'!C120+'gastos 0099'!C120+'gastos 7201'!C120+'invers 7300'!C120+'gastos 9722'!C120+'gastos 9801'!C120+'gastos 9901'!C120</f>
        <v>0</v>
      </c>
      <c r="D120" s="96">
        <f>'gastos 0001'!D120+'gastos 0099'!D120+'gastos 7201'!D120+'invers 7300'!D120+'gastos 9722'!D120+'gastos 9801'!D120+'gastos 9901'!D120</f>
        <v>0</v>
      </c>
      <c r="E120" s="96">
        <f t="shared" si="192"/>
        <v>0</v>
      </c>
      <c r="F120" s="107">
        <f>'gastos 0001'!F120+'gastos 0099'!F120+'gastos 7201'!F120+'invers 7300'!F120+'gastos 9722'!F120+'gastos 9801'!F120+'gastos 9901'!F120</f>
        <v>0</v>
      </c>
      <c r="G120" s="56">
        <f>'gastos 0001'!G120+'gastos 0099'!G120+'gastos 7201'!G120+'invers 7300'!G120+'gastos 9722'!G120+'gastos 9801'!G120+'gastos 9901'!G120</f>
        <v>0</v>
      </c>
      <c r="H120" s="36">
        <f>'gastos 0001'!H120+'gastos 0099'!H120+'gastos 7201'!H120+'invers 7300'!H120+'gastos 9722'!H120+'gastos 9801'!H120+'gastos 9901'!H120</f>
        <v>0</v>
      </c>
      <c r="I120" s="36">
        <f>'gastos 0001'!I120+'gastos 0099'!I120+'gastos 7201'!I120+'invers 7300'!I120+'gastos 9722'!I120+'gastos 9801'!I120+'gastos 9901'!I120</f>
        <v>0</v>
      </c>
      <c r="J120" s="36">
        <f>'gastos 0001'!J120+'gastos 0099'!J120+'gastos 7201'!J120+'invers 7300'!J120+'gastos 9722'!J120+'gastos 9801'!J120+'gastos 9901'!J120</f>
        <v>0</v>
      </c>
      <c r="K120" s="36">
        <f>'gastos 0001'!K120+'gastos 0099'!K120+'gastos 7201'!K120+'invers 7300'!K120+'gastos 9722'!K120+'gastos 9801'!K120+'gastos 9901'!K120</f>
        <v>0</v>
      </c>
      <c r="L120" s="33">
        <f t="shared" si="193"/>
        <v>0</v>
      </c>
      <c r="M120" s="34">
        <f t="shared" si="203"/>
        <v>0</v>
      </c>
      <c r="N120" s="33">
        <f t="shared" si="204"/>
        <v>0</v>
      </c>
      <c r="O120" s="34">
        <f t="shared" si="127"/>
        <v>0</v>
      </c>
      <c r="P120" s="56">
        <f>'gastos 0001'!P120+'gastos 0099'!P120+'gastos 7201'!P120+'invers 7300'!P120+'gastos 9722'!P120+'gastos 9801'!P120+'gastos 9901'!P120</f>
        <v>0</v>
      </c>
      <c r="Q120" s="56">
        <f>'gastos 0001'!Q120+'gastos 0099'!Q120+'gastos 7201'!Q120+'invers 7300'!Q120+'gastos 9722'!Q120+'gastos 9801'!Q120+'gastos 9901'!Q120</f>
        <v>0</v>
      </c>
      <c r="R120" s="56">
        <f>'gastos 0001'!R120+'gastos 0099'!R120+'gastos 7201'!R120+'invers 7300'!R120+'gastos 9722'!R120+'gastos 9801'!R120+'gastos 9901'!R120</f>
        <v>0</v>
      </c>
      <c r="S120" s="56">
        <f>'gastos 0001'!S120+'gastos 0099'!S120+'gastos 7201'!S120+'invers 7300'!S120+'gastos 9722'!S120+'gastos 9801'!S120+'gastos 9901'!S120</f>
        <v>0</v>
      </c>
      <c r="T120" s="56">
        <f>'gastos 0001'!T120+'gastos 0099'!T120+'gastos 7201'!T120+'invers 7300'!T120+'gastos 9722'!T120+'gastos 9801'!T120+'gastos 9901'!T120</f>
        <v>0</v>
      </c>
      <c r="U120" s="56">
        <f>'gastos 0001'!U120+'gastos 0099'!U120+'gastos 7201'!U120+'invers 7300'!U120+'gastos 9722'!U120+'gastos 9801'!U120+'gastos 9901'!U120</f>
        <v>0</v>
      </c>
      <c r="V120" s="33">
        <f t="shared" si="195"/>
        <v>0</v>
      </c>
      <c r="W120" s="34">
        <f t="shared" si="205"/>
        <v>0</v>
      </c>
      <c r="X120" s="33">
        <f t="shared" si="206"/>
        <v>0</v>
      </c>
      <c r="Y120" s="34">
        <f t="shared" si="131"/>
        <v>0</v>
      </c>
      <c r="Z120" s="56">
        <f>'gastos 0001'!Z120+'gastos 0099'!Z120+'gastos 7201'!Z120+'invers 7300'!Z120+'gastos 9722'!Z120+'gastos 9801'!Z120+'gastos 9901'!Z120</f>
        <v>0</v>
      </c>
      <c r="AA120" s="56">
        <f>'gastos 0001'!AA120+'gastos 0099'!AA120+'gastos 7201'!AA120+'invers 7300'!AA120+'gastos 9722'!AA120+'gastos 9801'!AA120+'gastos 9901'!AA120</f>
        <v>0</v>
      </c>
      <c r="AB120" s="56">
        <f>'gastos 0001'!AB120+'gastos 0099'!AB120+'gastos 7201'!AB120+'invers 7300'!AB120+'gastos 9722'!AB120+'gastos 9801'!AB120+'gastos 9901'!AB120</f>
        <v>0</v>
      </c>
      <c r="AC120" s="56">
        <f>'gastos 0001'!AC120+'gastos 0099'!AC120+'gastos 7201'!AC120+'invers 7300'!AC120+'gastos 9722'!AC120+'gastos 9801'!AC120+'gastos 9901'!AC120</f>
        <v>0</v>
      </c>
      <c r="AD120" s="56">
        <f>'gastos 0001'!AD120+'gastos 0099'!AD120+'gastos 7201'!AD120+'invers 7300'!AD120+'gastos 9722'!AD120+'gastos 9801'!AD120+'gastos 9901'!AD120</f>
        <v>0</v>
      </c>
      <c r="AE120" s="56">
        <f>'gastos 0001'!AE120+'gastos 0099'!AE120+'gastos 7201'!AE120+'invers 7300'!AE120+'gastos 9722'!AE120+'gastos 9801'!AE120+'gastos 9901'!AE120</f>
        <v>0</v>
      </c>
      <c r="AF120" s="33">
        <f t="shared" si="197"/>
        <v>0</v>
      </c>
      <c r="AG120" s="34">
        <f t="shared" si="207"/>
        <v>0</v>
      </c>
      <c r="AH120" s="33">
        <f t="shared" si="208"/>
        <v>0</v>
      </c>
      <c r="AI120" s="34">
        <f t="shared" si="135"/>
        <v>0</v>
      </c>
      <c r="AJ120" s="56">
        <f>'gastos 0001'!AJ120+'gastos 0099'!AJ120+'gastos 7201'!AJ120+'invers 7300'!AJ120+'gastos 9722'!AJ120+'gastos 9801'!AJ120+'gastos 9901'!AJ120</f>
        <v>0</v>
      </c>
      <c r="AK120" s="56">
        <f>'gastos 0001'!AK120+'gastos 0099'!AK120+'gastos 7201'!AK120+'invers 7300'!AK120+'gastos 9722'!AK120+'gastos 9801'!AK120+'gastos 9901'!AK120</f>
        <v>0</v>
      </c>
      <c r="AL120" s="56">
        <f>'gastos 0001'!AL120+'gastos 0099'!AL120+'gastos 7201'!AL120+'invers 7300'!AL120+'gastos 9722'!AL120+'gastos 9801'!AL120+'gastos 9901'!AL120</f>
        <v>0</v>
      </c>
      <c r="AM120" s="56">
        <f>'gastos 0001'!AM120+'gastos 0099'!AM120+'gastos 7201'!AM120+'invers 7300'!AM120+'gastos 9722'!AM120+'gastos 9801'!AM120+'gastos 9901'!AM120</f>
        <v>0</v>
      </c>
      <c r="AN120" s="56">
        <f>'gastos 0001'!AN120+'gastos 0099'!AN120+'gastos 7201'!AN120+'invers 7300'!AN120+'gastos 9722'!AN120+'gastos 9801'!AN120+'gastos 9901'!AN120</f>
        <v>0</v>
      </c>
      <c r="AO120" s="56">
        <f>'gastos 0001'!AO120+'gastos 0099'!AO120+'gastos 7201'!AO120+'invers 7300'!AO120+'gastos 9722'!AO120+'gastos 9801'!AO120+'gastos 9901'!AO120</f>
        <v>0</v>
      </c>
      <c r="AP120" s="33">
        <f t="shared" si="199"/>
        <v>0</v>
      </c>
      <c r="AQ120" s="34">
        <f t="shared" si="137"/>
        <v>0</v>
      </c>
      <c r="AR120" s="33">
        <f t="shared" si="200"/>
        <v>0</v>
      </c>
      <c r="AS120" s="34">
        <f t="shared" si="139"/>
        <v>0</v>
      </c>
      <c r="AT120" s="33">
        <f t="shared" si="201"/>
        <v>0</v>
      </c>
      <c r="AU120" s="34">
        <f t="shared" si="140"/>
        <v>0</v>
      </c>
      <c r="AV120" s="33">
        <f t="shared" si="202"/>
        <v>0</v>
      </c>
      <c r="AW120" s="34">
        <f t="shared" si="141"/>
        <v>0</v>
      </c>
      <c r="AX120" s="57">
        <f t="shared" si="144"/>
        <v>0</v>
      </c>
    </row>
    <row r="121" spans="1:50" ht="15" x14ac:dyDescent="0.25">
      <c r="A121" s="94">
        <v>43340</v>
      </c>
      <c r="B121" s="95" t="s">
        <v>143</v>
      </c>
      <c r="C121" s="96">
        <f>'gastos 0001'!C121+'gastos 0099'!C121+'gastos 7201'!C121+'invers 7300'!C121+'gastos 9722'!C121+'gastos 9801'!C121+'gastos 9901'!C121</f>
        <v>0</v>
      </c>
      <c r="D121" s="96">
        <f>'gastos 0001'!D121+'gastos 0099'!D121+'gastos 7201'!D121+'invers 7300'!D121+'gastos 9722'!D121+'gastos 9801'!D121+'gastos 9901'!D121</f>
        <v>0</v>
      </c>
      <c r="E121" s="96">
        <f t="shared" si="192"/>
        <v>0</v>
      </c>
      <c r="F121" s="107">
        <f>'gastos 0001'!F121+'gastos 0099'!F121+'gastos 7201'!F121+'invers 7300'!F121+'gastos 9722'!F121+'gastos 9801'!F121+'gastos 9901'!F121</f>
        <v>0</v>
      </c>
      <c r="G121" s="56">
        <f>'gastos 0001'!G121+'gastos 0099'!G121+'gastos 7201'!G121+'invers 7300'!G121+'gastos 9722'!G121+'gastos 9801'!G121+'gastos 9901'!G121</f>
        <v>0</v>
      </c>
      <c r="H121" s="36">
        <f>'gastos 0001'!H121+'gastos 0099'!H121+'gastos 7201'!H121+'invers 7300'!H121+'gastos 9722'!H121+'gastos 9801'!H121+'gastos 9901'!H121</f>
        <v>0</v>
      </c>
      <c r="I121" s="36">
        <f>'gastos 0001'!I121+'gastos 0099'!I121+'gastos 7201'!I121+'invers 7300'!I121+'gastos 9722'!I121+'gastos 9801'!I121+'gastos 9901'!I121</f>
        <v>0</v>
      </c>
      <c r="J121" s="36">
        <f>'gastos 0001'!J121+'gastos 0099'!J121+'gastos 7201'!J121+'invers 7300'!J121+'gastos 9722'!J121+'gastos 9801'!J121+'gastos 9901'!J121</f>
        <v>0</v>
      </c>
      <c r="K121" s="36">
        <f>'gastos 0001'!K121+'gastos 0099'!K121+'gastos 7201'!K121+'invers 7300'!K121+'gastos 9722'!K121+'gastos 9801'!K121+'gastos 9901'!K121</f>
        <v>0</v>
      </c>
      <c r="L121" s="33">
        <f t="shared" si="193"/>
        <v>0</v>
      </c>
      <c r="M121" s="34">
        <f t="shared" si="203"/>
        <v>0</v>
      </c>
      <c r="N121" s="33">
        <f t="shared" si="204"/>
        <v>0</v>
      </c>
      <c r="O121" s="34">
        <f t="shared" si="127"/>
        <v>0</v>
      </c>
      <c r="P121" s="56">
        <f>'gastos 0001'!P121+'gastos 0099'!P121+'gastos 7201'!P121+'invers 7300'!P121+'gastos 9722'!P121+'gastos 9801'!P121+'gastos 9901'!P121</f>
        <v>0</v>
      </c>
      <c r="Q121" s="56">
        <f>'gastos 0001'!Q121+'gastos 0099'!Q121+'gastos 7201'!Q121+'invers 7300'!Q121+'gastos 9722'!Q121+'gastos 9801'!Q121+'gastos 9901'!Q121</f>
        <v>0</v>
      </c>
      <c r="R121" s="56">
        <f>'gastos 0001'!R121+'gastos 0099'!R121+'gastos 7201'!R121+'invers 7300'!R121+'gastos 9722'!R121+'gastos 9801'!R121+'gastos 9901'!R121</f>
        <v>0</v>
      </c>
      <c r="S121" s="56">
        <f>'gastos 0001'!S121+'gastos 0099'!S121+'gastos 7201'!S121+'invers 7300'!S121+'gastos 9722'!S121+'gastos 9801'!S121+'gastos 9901'!S121</f>
        <v>0</v>
      </c>
      <c r="T121" s="56">
        <f>'gastos 0001'!T121+'gastos 0099'!T121+'gastos 7201'!T121+'invers 7300'!T121+'gastos 9722'!T121+'gastos 9801'!T121+'gastos 9901'!T121</f>
        <v>0</v>
      </c>
      <c r="U121" s="56">
        <f>'gastos 0001'!U121+'gastos 0099'!U121+'gastos 7201'!U121+'invers 7300'!U121+'gastos 9722'!U121+'gastos 9801'!U121+'gastos 9901'!U121</f>
        <v>0</v>
      </c>
      <c r="V121" s="33">
        <f t="shared" si="195"/>
        <v>0</v>
      </c>
      <c r="W121" s="34">
        <f t="shared" si="205"/>
        <v>0</v>
      </c>
      <c r="X121" s="33">
        <f t="shared" si="206"/>
        <v>0</v>
      </c>
      <c r="Y121" s="34">
        <f t="shared" si="131"/>
        <v>0</v>
      </c>
      <c r="Z121" s="56">
        <f>'gastos 0001'!Z121+'gastos 0099'!Z121+'gastos 7201'!Z121+'invers 7300'!Z121+'gastos 9722'!Z121+'gastos 9801'!Z121+'gastos 9901'!Z121</f>
        <v>0</v>
      </c>
      <c r="AA121" s="56">
        <f>'gastos 0001'!AA121+'gastos 0099'!AA121+'gastos 7201'!AA121+'invers 7300'!AA121+'gastos 9722'!AA121+'gastos 9801'!AA121+'gastos 9901'!AA121</f>
        <v>0</v>
      </c>
      <c r="AB121" s="56">
        <f>'gastos 0001'!AB121+'gastos 0099'!AB121+'gastos 7201'!AB121+'invers 7300'!AB121+'gastos 9722'!AB121+'gastos 9801'!AB121+'gastos 9901'!AB121</f>
        <v>0</v>
      </c>
      <c r="AC121" s="56">
        <f>'gastos 0001'!AC121+'gastos 0099'!AC121+'gastos 7201'!AC121+'invers 7300'!AC121+'gastos 9722'!AC121+'gastos 9801'!AC121+'gastos 9901'!AC121</f>
        <v>0</v>
      </c>
      <c r="AD121" s="56">
        <f>'gastos 0001'!AD121+'gastos 0099'!AD121+'gastos 7201'!AD121+'invers 7300'!AD121+'gastos 9722'!AD121+'gastos 9801'!AD121+'gastos 9901'!AD121</f>
        <v>0</v>
      </c>
      <c r="AE121" s="56">
        <f>'gastos 0001'!AE121+'gastos 0099'!AE121+'gastos 7201'!AE121+'invers 7300'!AE121+'gastos 9722'!AE121+'gastos 9801'!AE121+'gastos 9901'!AE121</f>
        <v>0</v>
      </c>
      <c r="AF121" s="33">
        <f t="shared" si="197"/>
        <v>0</v>
      </c>
      <c r="AG121" s="34">
        <f t="shared" si="207"/>
        <v>0</v>
      </c>
      <c r="AH121" s="33">
        <f t="shared" si="208"/>
        <v>0</v>
      </c>
      <c r="AI121" s="34">
        <f t="shared" si="135"/>
        <v>0</v>
      </c>
      <c r="AJ121" s="56">
        <f>'gastos 0001'!AJ121+'gastos 0099'!AJ121+'gastos 7201'!AJ121+'invers 7300'!AJ121+'gastos 9722'!AJ121+'gastos 9801'!AJ121+'gastos 9901'!AJ121</f>
        <v>0</v>
      </c>
      <c r="AK121" s="56">
        <f>'gastos 0001'!AK121+'gastos 0099'!AK121+'gastos 7201'!AK121+'invers 7300'!AK121+'gastos 9722'!AK121+'gastos 9801'!AK121+'gastos 9901'!AK121</f>
        <v>0</v>
      </c>
      <c r="AL121" s="56">
        <f>'gastos 0001'!AL121+'gastos 0099'!AL121+'gastos 7201'!AL121+'invers 7300'!AL121+'gastos 9722'!AL121+'gastos 9801'!AL121+'gastos 9901'!AL121</f>
        <v>0</v>
      </c>
      <c r="AM121" s="56">
        <f>'gastos 0001'!AM121+'gastos 0099'!AM121+'gastos 7201'!AM121+'invers 7300'!AM121+'gastos 9722'!AM121+'gastos 9801'!AM121+'gastos 9901'!AM121</f>
        <v>0</v>
      </c>
      <c r="AN121" s="56">
        <f>'gastos 0001'!AN121+'gastos 0099'!AN121+'gastos 7201'!AN121+'invers 7300'!AN121+'gastos 9722'!AN121+'gastos 9801'!AN121+'gastos 9901'!AN121</f>
        <v>0</v>
      </c>
      <c r="AO121" s="56">
        <f>'gastos 0001'!AO121+'gastos 0099'!AO121+'gastos 7201'!AO121+'invers 7300'!AO121+'gastos 9722'!AO121+'gastos 9801'!AO121+'gastos 9901'!AO121</f>
        <v>0</v>
      </c>
      <c r="AP121" s="33">
        <f t="shared" si="199"/>
        <v>0</v>
      </c>
      <c r="AQ121" s="34">
        <f t="shared" si="137"/>
        <v>0</v>
      </c>
      <c r="AR121" s="33">
        <f t="shared" si="200"/>
        <v>0</v>
      </c>
      <c r="AS121" s="34">
        <f t="shared" si="139"/>
        <v>0</v>
      </c>
      <c r="AT121" s="33">
        <f t="shared" si="201"/>
        <v>0</v>
      </c>
      <c r="AU121" s="34">
        <f t="shared" si="140"/>
        <v>0</v>
      </c>
      <c r="AV121" s="33">
        <f t="shared" si="202"/>
        <v>0</v>
      </c>
      <c r="AW121" s="34">
        <f t="shared" si="141"/>
        <v>0</v>
      </c>
      <c r="AX121" s="57">
        <f t="shared" si="144"/>
        <v>0</v>
      </c>
    </row>
    <row r="122" spans="1:50" ht="15" x14ac:dyDescent="0.25">
      <c r="A122" s="94">
        <v>43400</v>
      </c>
      <c r="B122" s="95" t="s">
        <v>110</v>
      </c>
      <c r="C122" s="96">
        <f>'gastos 0001'!C122+'gastos 0099'!C122+'gastos 7201'!C122+'invers 7300'!C122+'gastos 9722'!C122+'gastos 9801'!C122+'gastos 9901'!C122</f>
        <v>0</v>
      </c>
      <c r="D122" s="96">
        <f>'gastos 0001'!D122+'gastos 0099'!D122+'gastos 7201'!D122+'invers 7300'!D122+'gastos 9722'!D122+'gastos 9801'!D122+'gastos 9901'!D122</f>
        <v>0</v>
      </c>
      <c r="E122" s="96">
        <f t="shared" si="192"/>
        <v>0</v>
      </c>
      <c r="F122" s="107">
        <f>'gastos 0001'!F122+'gastos 0099'!F122+'gastos 7201'!F122+'invers 7300'!F122+'gastos 9722'!F122+'gastos 9801'!F122+'gastos 9901'!F122</f>
        <v>0</v>
      </c>
      <c r="G122" s="56">
        <f>'gastos 0001'!G122+'gastos 0099'!G122+'gastos 7201'!G122+'invers 7300'!G122+'gastos 9722'!G122+'gastos 9801'!G122+'gastos 9901'!G122</f>
        <v>0</v>
      </c>
      <c r="H122" s="36">
        <f>'gastos 0001'!H122+'gastos 0099'!H122+'gastos 7201'!H122+'invers 7300'!H122+'gastos 9722'!H122+'gastos 9801'!H122+'gastos 9901'!H122</f>
        <v>0</v>
      </c>
      <c r="I122" s="36">
        <f>'gastos 0001'!I122+'gastos 0099'!I122+'gastos 7201'!I122+'invers 7300'!I122+'gastos 9722'!I122+'gastos 9801'!I122+'gastos 9901'!I122</f>
        <v>0</v>
      </c>
      <c r="J122" s="36">
        <f>'gastos 0001'!J122+'gastos 0099'!J122+'gastos 7201'!J122+'invers 7300'!J122+'gastos 9722'!J122+'gastos 9801'!J122+'gastos 9901'!J122</f>
        <v>0</v>
      </c>
      <c r="K122" s="36">
        <f>'gastos 0001'!K122+'gastos 0099'!K122+'gastos 7201'!K122+'invers 7300'!K122+'gastos 9722'!K122+'gastos 9801'!K122+'gastos 9901'!K122</f>
        <v>0</v>
      </c>
      <c r="L122" s="33">
        <f t="shared" si="193"/>
        <v>0</v>
      </c>
      <c r="M122" s="34">
        <f t="shared" si="203"/>
        <v>0</v>
      </c>
      <c r="N122" s="33">
        <f t="shared" si="204"/>
        <v>0</v>
      </c>
      <c r="O122" s="34">
        <f t="shared" si="127"/>
        <v>0</v>
      </c>
      <c r="P122" s="56">
        <f>'gastos 0001'!P122+'gastos 0099'!P122+'gastos 7201'!P122+'invers 7300'!P122+'gastos 9722'!P122+'gastos 9801'!P122+'gastos 9901'!P122</f>
        <v>0</v>
      </c>
      <c r="Q122" s="56">
        <f>'gastos 0001'!Q122+'gastos 0099'!Q122+'gastos 7201'!Q122+'invers 7300'!Q122+'gastos 9722'!Q122+'gastos 9801'!Q122+'gastos 9901'!Q122</f>
        <v>0</v>
      </c>
      <c r="R122" s="56">
        <f>'gastos 0001'!R122+'gastos 0099'!R122+'gastos 7201'!R122+'invers 7300'!R122+'gastos 9722'!R122+'gastos 9801'!R122+'gastos 9901'!R122</f>
        <v>0</v>
      </c>
      <c r="S122" s="56">
        <f>'gastos 0001'!S122+'gastos 0099'!S122+'gastos 7201'!S122+'invers 7300'!S122+'gastos 9722'!S122+'gastos 9801'!S122+'gastos 9901'!S122</f>
        <v>0</v>
      </c>
      <c r="T122" s="56">
        <f>'gastos 0001'!T122+'gastos 0099'!T122+'gastos 7201'!T122+'invers 7300'!T122+'gastos 9722'!T122+'gastos 9801'!T122+'gastos 9901'!T122</f>
        <v>0</v>
      </c>
      <c r="U122" s="56">
        <f>'gastos 0001'!U122+'gastos 0099'!U122+'gastos 7201'!U122+'invers 7300'!U122+'gastos 9722'!U122+'gastos 9801'!U122+'gastos 9901'!U122</f>
        <v>0</v>
      </c>
      <c r="V122" s="33">
        <f t="shared" si="195"/>
        <v>0</v>
      </c>
      <c r="W122" s="34">
        <f t="shared" si="205"/>
        <v>0</v>
      </c>
      <c r="X122" s="33">
        <f t="shared" si="206"/>
        <v>0</v>
      </c>
      <c r="Y122" s="34">
        <f t="shared" si="131"/>
        <v>0</v>
      </c>
      <c r="Z122" s="56">
        <f>'gastos 0001'!Z122+'gastos 0099'!Z122+'gastos 7201'!Z122+'invers 7300'!Z122+'gastos 9722'!Z122+'gastos 9801'!Z122+'gastos 9901'!Z122</f>
        <v>0</v>
      </c>
      <c r="AA122" s="56">
        <f>'gastos 0001'!AA122+'gastos 0099'!AA122+'gastos 7201'!AA122+'invers 7300'!AA122+'gastos 9722'!AA122+'gastos 9801'!AA122+'gastos 9901'!AA122</f>
        <v>0</v>
      </c>
      <c r="AB122" s="56">
        <f>'gastos 0001'!AB122+'gastos 0099'!AB122+'gastos 7201'!AB122+'invers 7300'!AB122+'gastos 9722'!AB122+'gastos 9801'!AB122+'gastos 9901'!AB122</f>
        <v>0</v>
      </c>
      <c r="AC122" s="56">
        <f>'gastos 0001'!AC122+'gastos 0099'!AC122+'gastos 7201'!AC122+'invers 7300'!AC122+'gastos 9722'!AC122+'gastos 9801'!AC122+'gastos 9901'!AC122</f>
        <v>0</v>
      </c>
      <c r="AD122" s="56">
        <f>'gastos 0001'!AD122+'gastos 0099'!AD122+'gastos 7201'!AD122+'invers 7300'!AD122+'gastos 9722'!AD122+'gastos 9801'!AD122+'gastos 9901'!AD122</f>
        <v>0</v>
      </c>
      <c r="AE122" s="56">
        <f>'gastos 0001'!AE122+'gastos 0099'!AE122+'gastos 7201'!AE122+'invers 7300'!AE122+'gastos 9722'!AE122+'gastos 9801'!AE122+'gastos 9901'!AE122</f>
        <v>0</v>
      </c>
      <c r="AF122" s="33">
        <f t="shared" si="197"/>
        <v>0</v>
      </c>
      <c r="AG122" s="34">
        <f t="shared" si="207"/>
        <v>0</v>
      </c>
      <c r="AH122" s="33">
        <f t="shared" si="208"/>
        <v>0</v>
      </c>
      <c r="AI122" s="34">
        <f t="shared" si="135"/>
        <v>0</v>
      </c>
      <c r="AJ122" s="56">
        <f>'gastos 0001'!AJ122+'gastos 0099'!AJ122+'gastos 7201'!AJ122+'invers 7300'!AJ122+'gastos 9722'!AJ122+'gastos 9801'!AJ122+'gastos 9901'!AJ122</f>
        <v>0</v>
      </c>
      <c r="AK122" s="56">
        <f>'gastos 0001'!AK122+'gastos 0099'!AK122+'gastos 7201'!AK122+'invers 7300'!AK122+'gastos 9722'!AK122+'gastos 9801'!AK122+'gastos 9901'!AK122</f>
        <v>0</v>
      </c>
      <c r="AL122" s="56">
        <f>'gastos 0001'!AL122+'gastos 0099'!AL122+'gastos 7201'!AL122+'invers 7300'!AL122+'gastos 9722'!AL122+'gastos 9801'!AL122+'gastos 9901'!AL122</f>
        <v>0</v>
      </c>
      <c r="AM122" s="56">
        <f>'gastos 0001'!AM122+'gastos 0099'!AM122+'gastos 7201'!AM122+'invers 7300'!AM122+'gastos 9722'!AM122+'gastos 9801'!AM122+'gastos 9901'!AM122</f>
        <v>0</v>
      </c>
      <c r="AN122" s="56">
        <f>'gastos 0001'!AN122+'gastos 0099'!AN122+'gastos 7201'!AN122+'invers 7300'!AN122+'gastos 9722'!AN122+'gastos 9801'!AN122+'gastos 9901'!AN122</f>
        <v>0</v>
      </c>
      <c r="AO122" s="56">
        <f>'gastos 0001'!AO122+'gastos 0099'!AO122+'gastos 7201'!AO122+'invers 7300'!AO122+'gastos 9722'!AO122+'gastos 9801'!AO122+'gastos 9901'!AO122</f>
        <v>0</v>
      </c>
      <c r="AP122" s="33">
        <f t="shared" si="199"/>
        <v>0</v>
      </c>
      <c r="AQ122" s="34">
        <f t="shared" si="137"/>
        <v>0</v>
      </c>
      <c r="AR122" s="33">
        <f t="shared" si="200"/>
        <v>0</v>
      </c>
      <c r="AS122" s="34">
        <f t="shared" si="139"/>
        <v>0</v>
      </c>
      <c r="AT122" s="33">
        <f t="shared" si="201"/>
        <v>0</v>
      </c>
      <c r="AU122" s="34">
        <f t="shared" si="140"/>
        <v>0</v>
      </c>
      <c r="AV122" s="33">
        <f t="shared" si="202"/>
        <v>0</v>
      </c>
      <c r="AW122" s="34">
        <f t="shared" si="141"/>
        <v>0</v>
      </c>
      <c r="AX122" s="57">
        <f t="shared" si="144"/>
        <v>0</v>
      </c>
    </row>
    <row r="123" spans="1:50" ht="15" x14ac:dyDescent="0.25">
      <c r="A123" s="94">
        <v>43500</v>
      </c>
      <c r="B123" s="95" t="s">
        <v>111</v>
      </c>
      <c r="C123" s="96">
        <f>'gastos 0001'!C123+'gastos 0099'!C123+'gastos 7201'!C123+'invers 7300'!C123+'gastos 9722'!C123+'gastos 9801'!C123+'gastos 9901'!C123</f>
        <v>0</v>
      </c>
      <c r="D123" s="96">
        <f>'gastos 0001'!D123+'gastos 0099'!D123+'gastos 7201'!D123+'invers 7300'!D123+'gastos 9722'!D123+'gastos 9801'!D123+'gastos 9901'!D123</f>
        <v>0</v>
      </c>
      <c r="E123" s="96">
        <f t="shared" si="192"/>
        <v>0</v>
      </c>
      <c r="F123" s="107">
        <f>'gastos 0001'!F123+'gastos 0099'!F123+'gastos 7201'!F123+'invers 7300'!F123+'gastos 9722'!F123+'gastos 9801'!F123+'gastos 9901'!F123</f>
        <v>0</v>
      </c>
      <c r="G123" s="56">
        <f>'gastos 0001'!G123+'gastos 0099'!G123+'gastos 7201'!G123+'invers 7300'!G123+'gastos 9722'!G123+'gastos 9801'!G123+'gastos 9901'!G123</f>
        <v>0</v>
      </c>
      <c r="H123" s="36">
        <f>'gastos 0001'!H123+'gastos 0099'!H123+'gastos 7201'!H123+'invers 7300'!H123+'gastos 9722'!H123+'gastos 9801'!H123+'gastos 9901'!H123</f>
        <v>0</v>
      </c>
      <c r="I123" s="36">
        <f>'gastos 0001'!I123+'gastos 0099'!I123+'gastos 7201'!I123+'invers 7300'!I123+'gastos 9722'!I123+'gastos 9801'!I123+'gastos 9901'!I123</f>
        <v>0</v>
      </c>
      <c r="J123" s="36">
        <f>'gastos 0001'!J123+'gastos 0099'!J123+'gastos 7201'!J123+'invers 7300'!J123+'gastos 9722'!J123+'gastos 9801'!J123+'gastos 9901'!J123</f>
        <v>0</v>
      </c>
      <c r="K123" s="36">
        <f>'gastos 0001'!K123+'gastos 0099'!K123+'gastos 7201'!K123+'invers 7300'!K123+'gastos 9722'!K123+'gastos 9801'!K123+'gastos 9901'!K123</f>
        <v>0</v>
      </c>
      <c r="L123" s="33">
        <f t="shared" si="193"/>
        <v>0</v>
      </c>
      <c r="M123" s="34">
        <f t="shared" si="203"/>
        <v>0</v>
      </c>
      <c r="N123" s="33">
        <f t="shared" si="204"/>
        <v>0</v>
      </c>
      <c r="O123" s="34">
        <f t="shared" si="127"/>
        <v>0</v>
      </c>
      <c r="P123" s="56">
        <f>'gastos 0001'!P123+'gastos 0099'!P123+'gastos 7201'!P123+'invers 7300'!P123+'gastos 9722'!P123+'gastos 9801'!P123+'gastos 9901'!P123</f>
        <v>0</v>
      </c>
      <c r="Q123" s="56">
        <f>'gastos 0001'!Q123+'gastos 0099'!Q123+'gastos 7201'!Q123+'invers 7300'!Q123+'gastos 9722'!Q123+'gastos 9801'!Q123+'gastos 9901'!Q123</f>
        <v>0</v>
      </c>
      <c r="R123" s="56">
        <f>'gastos 0001'!R123+'gastos 0099'!R123+'gastos 7201'!R123+'invers 7300'!R123+'gastos 9722'!R123+'gastos 9801'!R123+'gastos 9901'!R123</f>
        <v>0</v>
      </c>
      <c r="S123" s="56">
        <f>'gastos 0001'!S123+'gastos 0099'!S123+'gastos 7201'!S123+'invers 7300'!S123+'gastos 9722'!S123+'gastos 9801'!S123+'gastos 9901'!S123</f>
        <v>0</v>
      </c>
      <c r="T123" s="56">
        <f>'gastos 0001'!T123+'gastos 0099'!T123+'gastos 7201'!T123+'invers 7300'!T123+'gastos 9722'!T123+'gastos 9801'!T123+'gastos 9901'!T123</f>
        <v>0</v>
      </c>
      <c r="U123" s="56">
        <f>'gastos 0001'!U123+'gastos 0099'!U123+'gastos 7201'!U123+'invers 7300'!U123+'gastos 9722'!U123+'gastos 9801'!U123+'gastos 9901'!U123</f>
        <v>0</v>
      </c>
      <c r="V123" s="33">
        <f t="shared" si="195"/>
        <v>0</v>
      </c>
      <c r="W123" s="34">
        <f t="shared" si="205"/>
        <v>0</v>
      </c>
      <c r="X123" s="33">
        <f t="shared" si="206"/>
        <v>0</v>
      </c>
      <c r="Y123" s="34">
        <f t="shared" si="131"/>
        <v>0</v>
      </c>
      <c r="Z123" s="56">
        <f>'gastos 0001'!Z123+'gastos 0099'!Z123+'gastos 7201'!Z123+'invers 7300'!Z123+'gastos 9722'!Z123+'gastos 9801'!Z123+'gastos 9901'!Z123</f>
        <v>0</v>
      </c>
      <c r="AA123" s="56">
        <f>'gastos 0001'!AA123+'gastos 0099'!AA123+'gastos 7201'!AA123+'invers 7300'!AA123+'gastos 9722'!AA123+'gastos 9801'!AA123+'gastos 9901'!AA123</f>
        <v>0</v>
      </c>
      <c r="AB123" s="56">
        <f>'gastos 0001'!AB123+'gastos 0099'!AB123+'gastos 7201'!AB123+'invers 7300'!AB123+'gastos 9722'!AB123+'gastos 9801'!AB123+'gastos 9901'!AB123</f>
        <v>0</v>
      </c>
      <c r="AC123" s="56">
        <f>'gastos 0001'!AC123+'gastos 0099'!AC123+'gastos 7201'!AC123+'invers 7300'!AC123+'gastos 9722'!AC123+'gastos 9801'!AC123+'gastos 9901'!AC123</f>
        <v>0</v>
      </c>
      <c r="AD123" s="56">
        <f>'gastos 0001'!AD123+'gastos 0099'!AD123+'gastos 7201'!AD123+'invers 7300'!AD123+'gastos 9722'!AD123+'gastos 9801'!AD123+'gastos 9901'!AD123</f>
        <v>0</v>
      </c>
      <c r="AE123" s="56">
        <f>'gastos 0001'!AE123+'gastos 0099'!AE123+'gastos 7201'!AE123+'invers 7300'!AE123+'gastos 9722'!AE123+'gastos 9801'!AE123+'gastos 9901'!AE123</f>
        <v>0</v>
      </c>
      <c r="AF123" s="33">
        <f t="shared" si="197"/>
        <v>0</v>
      </c>
      <c r="AG123" s="34">
        <f t="shared" si="207"/>
        <v>0</v>
      </c>
      <c r="AH123" s="33">
        <f t="shared" si="208"/>
        <v>0</v>
      </c>
      <c r="AI123" s="34">
        <f t="shared" si="135"/>
        <v>0</v>
      </c>
      <c r="AJ123" s="56">
        <f>'gastos 0001'!AJ123+'gastos 0099'!AJ123+'gastos 7201'!AJ123+'invers 7300'!AJ123+'gastos 9722'!AJ123+'gastos 9801'!AJ123+'gastos 9901'!AJ123</f>
        <v>0</v>
      </c>
      <c r="AK123" s="56">
        <f>'gastos 0001'!AK123+'gastos 0099'!AK123+'gastos 7201'!AK123+'invers 7300'!AK123+'gastos 9722'!AK123+'gastos 9801'!AK123+'gastos 9901'!AK123</f>
        <v>0</v>
      </c>
      <c r="AL123" s="56">
        <f>'gastos 0001'!AL123+'gastos 0099'!AL123+'gastos 7201'!AL123+'invers 7300'!AL123+'gastos 9722'!AL123+'gastos 9801'!AL123+'gastos 9901'!AL123</f>
        <v>0</v>
      </c>
      <c r="AM123" s="56">
        <f>'gastos 0001'!AM123+'gastos 0099'!AM123+'gastos 7201'!AM123+'invers 7300'!AM123+'gastos 9722'!AM123+'gastos 9801'!AM123+'gastos 9901'!AM123</f>
        <v>0</v>
      </c>
      <c r="AN123" s="56">
        <f>'gastos 0001'!AN123+'gastos 0099'!AN123+'gastos 7201'!AN123+'invers 7300'!AN123+'gastos 9722'!AN123+'gastos 9801'!AN123+'gastos 9901'!AN123</f>
        <v>0</v>
      </c>
      <c r="AO123" s="56">
        <f>'gastos 0001'!AO123+'gastos 0099'!AO123+'gastos 7201'!AO123+'invers 7300'!AO123+'gastos 9722'!AO123+'gastos 9801'!AO123+'gastos 9901'!AO123</f>
        <v>0</v>
      </c>
      <c r="AP123" s="33">
        <f t="shared" si="199"/>
        <v>0</v>
      </c>
      <c r="AQ123" s="34">
        <f t="shared" si="137"/>
        <v>0</v>
      </c>
      <c r="AR123" s="33">
        <f t="shared" si="200"/>
        <v>0</v>
      </c>
      <c r="AS123" s="34">
        <f t="shared" si="139"/>
        <v>0</v>
      </c>
      <c r="AT123" s="33">
        <f t="shared" si="201"/>
        <v>0</v>
      </c>
      <c r="AU123" s="34">
        <f t="shared" si="140"/>
        <v>0</v>
      </c>
      <c r="AV123" s="33">
        <f t="shared" si="202"/>
        <v>0</v>
      </c>
      <c r="AW123" s="34">
        <f t="shared" si="141"/>
        <v>0</v>
      </c>
      <c r="AX123" s="57">
        <f t="shared" si="144"/>
        <v>0</v>
      </c>
    </row>
    <row r="124" spans="1:50" ht="15" x14ac:dyDescent="0.25">
      <c r="A124" s="94">
        <v>43600</v>
      </c>
      <c r="B124" s="95" t="s">
        <v>112</v>
      </c>
      <c r="C124" s="96">
        <f>'gastos 0001'!C124+'gastos 0099'!C124+'gastos 7201'!C124+'invers 7300'!C124+'gastos 9722'!C124+'gastos 9801'!C124+'gastos 9901'!C124</f>
        <v>0</v>
      </c>
      <c r="D124" s="96">
        <f>'gastos 0001'!D124+'gastos 0099'!D124+'gastos 7201'!D124+'invers 7300'!D124+'gastos 9722'!D124+'gastos 9801'!D124+'gastos 9901'!D124</f>
        <v>0</v>
      </c>
      <c r="E124" s="96">
        <f t="shared" si="192"/>
        <v>0</v>
      </c>
      <c r="F124" s="107">
        <f>'gastos 0001'!F124+'gastos 0099'!F124+'gastos 7201'!F124+'invers 7300'!F124+'gastos 9722'!F124+'gastos 9801'!F124+'gastos 9901'!F124</f>
        <v>0</v>
      </c>
      <c r="G124" s="56">
        <f>'gastos 0001'!G124+'gastos 0099'!G124+'gastos 7201'!G124+'invers 7300'!G124+'gastos 9722'!G124+'gastos 9801'!G124+'gastos 9901'!G124</f>
        <v>0</v>
      </c>
      <c r="H124" s="36">
        <f>'gastos 0001'!H124+'gastos 0099'!H124+'gastos 7201'!H124+'invers 7300'!H124+'gastos 9722'!H124+'gastos 9801'!H124+'gastos 9901'!H124</f>
        <v>0</v>
      </c>
      <c r="I124" s="36">
        <f>'gastos 0001'!I124+'gastos 0099'!I124+'gastos 7201'!I124+'invers 7300'!I124+'gastos 9722'!I124+'gastos 9801'!I124+'gastos 9901'!I124</f>
        <v>0</v>
      </c>
      <c r="J124" s="36">
        <f>'gastos 0001'!J124+'gastos 0099'!J124+'gastos 7201'!J124+'invers 7300'!J124+'gastos 9722'!J124+'gastos 9801'!J124+'gastos 9901'!J124</f>
        <v>0</v>
      </c>
      <c r="K124" s="36">
        <f>'gastos 0001'!K124+'gastos 0099'!K124+'gastos 7201'!K124+'invers 7300'!K124+'gastos 9722'!K124+'gastos 9801'!K124+'gastos 9901'!K124</f>
        <v>0</v>
      </c>
      <c r="L124" s="33">
        <f t="shared" si="193"/>
        <v>0</v>
      </c>
      <c r="M124" s="34">
        <f t="shared" si="203"/>
        <v>0</v>
      </c>
      <c r="N124" s="33">
        <f t="shared" si="204"/>
        <v>0</v>
      </c>
      <c r="O124" s="34">
        <f t="shared" si="127"/>
        <v>0</v>
      </c>
      <c r="P124" s="56">
        <f>'gastos 0001'!P124+'gastos 0099'!P124+'gastos 7201'!P124+'invers 7300'!P124+'gastos 9722'!P124+'gastos 9801'!P124+'gastos 9901'!P124</f>
        <v>0</v>
      </c>
      <c r="Q124" s="56">
        <f>'gastos 0001'!Q124+'gastos 0099'!Q124+'gastos 7201'!Q124+'invers 7300'!Q124+'gastos 9722'!Q124+'gastos 9801'!Q124+'gastos 9901'!Q124</f>
        <v>0</v>
      </c>
      <c r="R124" s="56">
        <f>'gastos 0001'!R124+'gastos 0099'!R124+'gastos 7201'!R124+'invers 7300'!R124+'gastos 9722'!R124+'gastos 9801'!R124+'gastos 9901'!R124</f>
        <v>0</v>
      </c>
      <c r="S124" s="56">
        <f>'gastos 0001'!S124+'gastos 0099'!S124+'gastos 7201'!S124+'invers 7300'!S124+'gastos 9722'!S124+'gastos 9801'!S124+'gastos 9901'!S124</f>
        <v>0</v>
      </c>
      <c r="T124" s="56">
        <f>'gastos 0001'!T124+'gastos 0099'!T124+'gastos 7201'!T124+'invers 7300'!T124+'gastos 9722'!T124+'gastos 9801'!T124+'gastos 9901'!T124</f>
        <v>0</v>
      </c>
      <c r="U124" s="56">
        <f>'gastos 0001'!U124+'gastos 0099'!U124+'gastos 7201'!U124+'invers 7300'!U124+'gastos 9722'!U124+'gastos 9801'!U124+'gastos 9901'!U124</f>
        <v>0</v>
      </c>
      <c r="V124" s="33">
        <f t="shared" si="195"/>
        <v>0</v>
      </c>
      <c r="W124" s="34">
        <f t="shared" si="205"/>
        <v>0</v>
      </c>
      <c r="X124" s="33">
        <f t="shared" si="206"/>
        <v>0</v>
      </c>
      <c r="Y124" s="34">
        <f t="shared" si="131"/>
        <v>0</v>
      </c>
      <c r="Z124" s="56">
        <f>'gastos 0001'!Z124+'gastos 0099'!Z124+'gastos 7201'!Z124+'invers 7300'!Z124+'gastos 9722'!Z124+'gastos 9801'!Z124+'gastos 9901'!Z124</f>
        <v>0</v>
      </c>
      <c r="AA124" s="56">
        <f>'gastos 0001'!AA124+'gastos 0099'!AA124+'gastos 7201'!AA124+'invers 7300'!AA124+'gastos 9722'!AA124+'gastos 9801'!AA124+'gastos 9901'!AA124</f>
        <v>0</v>
      </c>
      <c r="AB124" s="56">
        <f>'gastos 0001'!AB124+'gastos 0099'!AB124+'gastos 7201'!AB124+'invers 7300'!AB124+'gastos 9722'!AB124+'gastos 9801'!AB124+'gastos 9901'!AB124</f>
        <v>0</v>
      </c>
      <c r="AC124" s="56">
        <f>'gastos 0001'!AC124+'gastos 0099'!AC124+'gastos 7201'!AC124+'invers 7300'!AC124+'gastos 9722'!AC124+'gastos 9801'!AC124+'gastos 9901'!AC124</f>
        <v>0</v>
      </c>
      <c r="AD124" s="56">
        <f>'gastos 0001'!AD124+'gastos 0099'!AD124+'gastos 7201'!AD124+'invers 7300'!AD124+'gastos 9722'!AD124+'gastos 9801'!AD124+'gastos 9901'!AD124</f>
        <v>0</v>
      </c>
      <c r="AE124" s="56">
        <f>'gastos 0001'!AE124+'gastos 0099'!AE124+'gastos 7201'!AE124+'invers 7300'!AE124+'gastos 9722'!AE124+'gastos 9801'!AE124+'gastos 9901'!AE124</f>
        <v>0</v>
      </c>
      <c r="AF124" s="33">
        <f t="shared" si="197"/>
        <v>0</v>
      </c>
      <c r="AG124" s="34">
        <f t="shared" si="207"/>
        <v>0</v>
      </c>
      <c r="AH124" s="33">
        <f t="shared" si="208"/>
        <v>0</v>
      </c>
      <c r="AI124" s="34">
        <f t="shared" si="135"/>
        <v>0</v>
      </c>
      <c r="AJ124" s="56">
        <f>'gastos 0001'!AJ124+'gastos 0099'!AJ124+'gastos 7201'!AJ124+'invers 7300'!AJ124+'gastos 9722'!AJ124+'gastos 9801'!AJ124+'gastos 9901'!AJ124</f>
        <v>0</v>
      </c>
      <c r="AK124" s="56">
        <f>'gastos 0001'!AK124+'gastos 0099'!AK124+'gastos 7201'!AK124+'invers 7300'!AK124+'gastos 9722'!AK124+'gastos 9801'!AK124+'gastos 9901'!AK124</f>
        <v>0</v>
      </c>
      <c r="AL124" s="56">
        <f>'gastos 0001'!AL124+'gastos 0099'!AL124+'gastos 7201'!AL124+'invers 7300'!AL124+'gastos 9722'!AL124+'gastos 9801'!AL124+'gastos 9901'!AL124</f>
        <v>0</v>
      </c>
      <c r="AM124" s="56">
        <f>'gastos 0001'!AM124+'gastos 0099'!AM124+'gastos 7201'!AM124+'invers 7300'!AM124+'gastos 9722'!AM124+'gastos 9801'!AM124+'gastos 9901'!AM124</f>
        <v>0</v>
      </c>
      <c r="AN124" s="56">
        <f>'gastos 0001'!AN124+'gastos 0099'!AN124+'gastos 7201'!AN124+'invers 7300'!AN124+'gastos 9722'!AN124+'gastos 9801'!AN124+'gastos 9901'!AN124</f>
        <v>0</v>
      </c>
      <c r="AO124" s="56">
        <f>'gastos 0001'!AO124+'gastos 0099'!AO124+'gastos 7201'!AO124+'invers 7300'!AO124+'gastos 9722'!AO124+'gastos 9801'!AO124+'gastos 9901'!AO124</f>
        <v>0</v>
      </c>
      <c r="AP124" s="33">
        <f t="shared" si="199"/>
        <v>0</v>
      </c>
      <c r="AQ124" s="34">
        <f t="shared" si="137"/>
        <v>0</v>
      </c>
      <c r="AR124" s="33">
        <f t="shared" si="200"/>
        <v>0</v>
      </c>
      <c r="AS124" s="34">
        <f t="shared" si="139"/>
        <v>0</v>
      </c>
      <c r="AT124" s="33">
        <f t="shared" si="201"/>
        <v>0</v>
      </c>
      <c r="AU124" s="34">
        <f t="shared" si="140"/>
        <v>0</v>
      </c>
      <c r="AV124" s="33">
        <f t="shared" si="202"/>
        <v>0</v>
      </c>
      <c r="AW124" s="34">
        <f t="shared" si="141"/>
        <v>0</v>
      </c>
      <c r="AX124" s="57">
        <f t="shared" si="144"/>
        <v>0</v>
      </c>
    </row>
    <row r="125" spans="1:50" ht="15" x14ac:dyDescent="0.25">
      <c r="A125" s="94">
        <v>43700</v>
      </c>
      <c r="B125" s="95" t="s">
        <v>113</v>
      </c>
      <c r="C125" s="96">
        <f>'gastos 0001'!C125+'gastos 0099'!C125+'gastos 7201'!C125+'invers 7300'!C125+'gastos 9722'!C125+'gastos 9801'!C125+'gastos 9901'!C125</f>
        <v>0</v>
      </c>
      <c r="D125" s="96">
        <f>'gastos 0001'!D125+'gastos 0099'!D125+'gastos 7201'!D125+'invers 7300'!D125+'gastos 9722'!D125+'gastos 9801'!D125+'gastos 9901'!D125</f>
        <v>0</v>
      </c>
      <c r="E125" s="96">
        <f t="shared" si="192"/>
        <v>0</v>
      </c>
      <c r="F125" s="107">
        <f>'gastos 0001'!F125+'gastos 0099'!F125+'gastos 7201'!F125+'invers 7300'!F125+'gastos 9722'!F125+'gastos 9801'!F125+'gastos 9901'!F125</f>
        <v>0</v>
      </c>
      <c r="G125" s="56">
        <f>'gastos 0001'!G125+'gastos 0099'!G125+'gastos 7201'!G125+'invers 7300'!G125+'gastos 9722'!G125+'gastos 9801'!G125+'gastos 9901'!G125</f>
        <v>0</v>
      </c>
      <c r="H125" s="36">
        <f>'gastos 0001'!H125+'gastos 0099'!H125+'gastos 7201'!H125+'invers 7300'!H125+'gastos 9722'!H125+'gastos 9801'!H125+'gastos 9901'!H125</f>
        <v>0</v>
      </c>
      <c r="I125" s="36">
        <f>'gastos 0001'!I125+'gastos 0099'!I125+'gastos 7201'!I125+'invers 7300'!I125+'gastos 9722'!I125+'gastos 9801'!I125+'gastos 9901'!I125</f>
        <v>0</v>
      </c>
      <c r="J125" s="36">
        <f>'gastos 0001'!J125+'gastos 0099'!J125+'gastos 7201'!J125+'invers 7300'!J125+'gastos 9722'!J125+'gastos 9801'!J125+'gastos 9901'!J125</f>
        <v>0</v>
      </c>
      <c r="K125" s="36">
        <f>'gastos 0001'!K125+'gastos 0099'!K125+'gastos 7201'!K125+'invers 7300'!K125+'gastos 9722'!K125+'gastos 9801'!K125+'gastos 9901'!K125</f>
        <v>0</v>
      </c>
      <c r="L125" s="33">
        <f t="shared" si="193"/>
        <v>0</v>
      </c>
      <c r="M125" s="34">
        <f t="shared" si="203"/>
        <v>0</v>
      </c>
      <c r="N125" s="33">
        <f t="shared" si="204"/>
        <v>0</v>
      </c>
      <c r="O125" s="34">
        <f t="shared" si="127"/>
        <v>0</v>
      </c>
      <c r="P125" s="56">
        <f>'gastos 0001'!P125+'gastos 0099'!P125+'gastos 7201'!P125+'invers 7300'!P125+'gastos 9722'!P125+'gastos 9801'!P125+'gastos 9901'!P125</f>
        <v>0</v>
      </c>
      <c r="Q125" s="56">
        <f>'gastos 0001'!Q125+'gastos 0099'!Q125+'gastos 7201'!Q125+'invers 7300'!Q125+'gastos 9722'!Q125+'gastos 9801'!Q125+'gastos 9901'!Q125</f>
        <v>0</v>
      </c>
      <c r="R125" s="56">
        <f>'gastos 0001'!R125+'gastos 0099'!R125+'gastos 7201'!R125+'invers 7300'!R125+'gastos 9722'!R125+'gastos 9801'!R125+'gastos 9901'!R125</f>
        <v>0</v>
      </c>
      <c r="S125" s="56">
        <f>'gastos 0001'!S125+'gastos 0099'!S125+'gastos 7201'!S125+'invers 7300'!S125+'gastos 9722'!S125+'gastos 9801'!S125+'gastos 9901'!S125</f>
        <v>0</v>
      </c>
      <c r="T125" s="56">
        <f>'gastos 0001'!T125+'gastos 0099'!T125+'gastos 7201'!T125+'invers 7300'!T125+'gastos 9722'!T125+'gastos 9801'!T125+'gastos 9901'!T125</f>
        <v>0</v>
      </c>
      <c r="U125" s="56">
        <f>'gastos 0001'!U125+'gastos 0099'!U125+'gastos 7201'!U125+'invers 7300'!U125+'gastos 9722'!U125+'gastos 9801'!U125+'gastos 9901'!U125</f>
        <v>0</v>
      </c>
      <c r="V125" s="33">
        <f t="shared" si="195"/>
        <v>0</v>
      </c>
      <c r="W125" s="34">
        <f t="shared" si="205"/>
        <v>0</v>
      </c>
      <c r="X125" s="33">
        <f t="shared" si="206"/>
        <v>0</v>
      </c>
      <c r="Y125" s="34">
        <f t="shared" si="131"/>
        <v>0</v>
      </c>
      <c r="Z125" s="56">
        <f>'gastos 0001'!Z125+'gastos 0099'!Z125+'gastos 7201'!Z125+'invers 7300'!Z125+'gastos 9722'!Z125+'gastos 9801'!Z125+'gastos 9901'!Z125</f>
        <v>0</v>
      </c>
      <c r="AA125" s="56">
        <f>'gastos 0001'!AA125+'gastos 0099'!AA125+'gastos 7201'!AA125+'invers 7300'!AA125+'gastos 9722'!AA125+'gastos 9801'!AA125+'gastos 9901'!AA125</f>
        <v>0</v>
      </c>
      <c r="AB125" s="56">
        <f>'gastos 0001'!AB125+'gastos 0099'!AB125+'gastos 7201'!AB125+'invers 7300'!AB125+'gastos 9722'!AB125+'gastos 9801'!AB125+'gastos 9901'!AB125</f>
        <v>0</v>
      </c>
      <c r="AC125" s="56">
        <f>'gastos 0001'!AC125+'gastos 0099'!AC125+'gastos 7201'!AC125+'invers 7300'!AC125+'gastos 9722'!AC125+'gastos 9801'!AC125+'gastos 9901'!AC125</f>
        <v>0</v>
      </c>
      <c r="AD125" s="56">
        <f>'gastos 0001'!AD125+'gastos 0099'!AD125+'gastos 7201'!AD125+'invers 7300'!AD125+'gastos 9722'!AD125+'gastos 9801'!AD125+'gastos 9901'!AD125</f>
        <v>0</v>
      </c>
      <c r="AE125" s="56">
        <f>'gastos 0001'!AE125+'gastos 0099'!AE125+'gastos 7201'!AE125+'invers 7300'!AE125+'gastos 9722'!AE125+'gastos 9801'!AE125+'gastos 9901'!AE125</f>
        <v>0</v>
      </c>
      <c r="AF125" s="33">
        <f t="shared" si="197"/>
        <v>0</v>
      </c>
      <c r="AG125" s="34">
        <f t="shared" si="207"/>
        <v>0</v>
      </c>
      <c r="AH125" s="33">
        <f t="shared" si="208"/>
        <v>0</v>
      </c>
      <c r="AI125" s="34">
        <f t="shared" si="135"/>
        <v>0</v>
      </c>
      <c r="AJ125" s="56">
        <f>'gastos 0001'!AJ125+'gastos 0099'!AJ125+'gastos 7201'!AJ125+'invers 7300'!AJ125+'gastos 9722'!AJ125+'gastos 9801'!AJ125+'gastos 9901'!AJ125</f>
        <v>0</v>
      </c>
      <c r="AK125" s="56">
        <f>'gastos 0001'!AK125+'gastos 0099'!AK125+'gastos 7201'!AK125+'invers 7300'!AK125+'gastos 9722'!AK125+'gastos 9801'!AK125+'gastos 9901'!AK125</f>
        <v>0</v>
      </c>
      <c r="AL125" s="56">
        <f>'gastos 0001'!AL125+'gastos 0099'!AL125+'gastos 7201'!AL125+'invers 7300'!AL125+'gastos 9722'!AL125+'gastos 9801'!AL125+'gastos 9901'!AL125</f>
        <v>0</v>
      </c>
      <c r="AM125" s="56">
        <f>'gastos 0001'!AM125+'gastos 0099'!AM125+'gastos 7201'!AM125+'invers 7300'!AM125+'gastos 9722'!AM125+'gastos 9801'!AM125+'gastos 9901'!AM125</f>
        <v>0</v>
      </c>
      <c r="AN125" s="56">
        <f>'gastos 0001'!AN125+'gastos 0099'!AN125+'gastos 7201'!AN125+'invers 7300'!AN125+'gastos 9722'!AN125+'gastos 9801'!AN125+'gastos 9901'!AN125</f>
        <v>0</v>
      </c>
      <c r="AO125" s="56">
        <f>'gastos 0001'!AO125+'gastos 0099'!AO125+'gastos 7201'!AO125+'invers 7300'!AO125+'gastos 9722'!AO125+'gastos 9801'!AO125+'gastos 9901'!AO125</f>
        <v>0</v>
      </c>
      <c r="AP125" s="33">
        <f t="shared" si="199"/>
        <v>0</v>
      </c>
      <c r="AQ125" s="34">
        <f t="shared" si="137"/>
        <v>0</v>
      </c>
      <c r="AR125" s="33">
        <f t="shared" si="200"/>
        <v>0</v>
      </c>
      <c r="AS125" s="34">
        <f t="shared" si="139"/>
        <v>0</v>
      </c>
      <c r="AT125" s="33">
        <f t="shared" si="201"/>
        <v>0</v>
      </c>
      <c r="AU125" s="34">
        <f t="shared" si="140"/>
        <v>0</v>
      </c>
      <c r="AV125" s="33">
        <f t="shared" si="202"/>
        <v>0</v>
      </c>
      <c r="AW125" s="34">
        <f t="shared" si="141"/>
        <v>0</v>
      </c>
      <c r="AX125" s="57">
        <f t="shared" si="144"/>
        <v>0</v>
      </c>
    </row>
    <row r="126" spans="1:50" ht="15" hidden="1" x14ac:dyDescent="0.25">
      <c r="A126" s="94">
        <v>46110</v>
      </c>
      <c r="B126" s="95" t="s">
        <v>144</v>
      </c>
      <c r="C126" s="96">
        <f>'gastos 0001'!C126+'gastos 0099'!C126+'gastos 7201'!C126+'invers 7300'!C126+'gastos 9722'!C126+'gastos 9801'!C126+'gastos 9901'!C126</f>
        <v>0</v>
      </c>
      <c r="D126" s="96">
        <f>'gastos 0001'!D126+'gastos 0099'!D126+'gastos 7201'!D126+'invers 7300'!D126+'gastos 9722'!D126+'gastos 9801'!D126+'gastos 9901'!D126</f>
        <v>0</v>
      </c>
      <c r="E126" s="96">
        <f t="shared" ref="E126" si="209">SUM(C126:D126)</f>
        <v>0</v>
      </c>
      <c r="F126" s="107">
        <f>'gastos 0001'!F126+'gastos 0099'!F126+'gastos 7201'!F126+'invers 7300'!F126+'gastos 9722'!F126+'gastos 9801'!F126+'gastos 9901'!F126</f>
        <v>0</v>
      </c>
      <c r="G126" s="56">
        <f>'gastos 0001'!G126+'gastos 0099'!G126+'gastos 7201'!G126+'invers 7300'!G126+'gastos 9722'!G126+'gastos 9801'!G126+'gastos 9901'!G126</f>
        <v>0</v>
      </c>
      <c r="H126" s="36">
        <f>'gastos 0001'!H126+'gastos 0099'!H126+'gastos 7201'!H126+'invers 7300'!H126+'gastos 9722'!H126+'gastos 9801'!H126+'gastos 9901'!H126</f>
        <v>0</v>
      </c>
      <c r="I126" s="36">
        <f>'gastos 0001'!I126+'gastos 0099'!I126+'gastos 7201'!I126+'invers 7300'!I126+'gastos 9722'!I126+'gastos 9801'!I126+'gastos 9901'!I126</f>
        <v>0</v>
      </c>
      <c r="J126" s="36">
        <f>'gastos 0001'!J126+'gastos 0099'!J126+'gastos 7201'!J126+'invers 7300'!J126+'gastos 9722'!J126+'gastos 9801'!J126+'gastos 9901'!J126</f>
        <v>0</v>
      </c>
      <c r="K126" s="36">
        <f>'gastos 0001'!K126+'gastos 0099'!K126+'gastos 7201'!K126+'invers 7300'!K126+'gastos 9722'!K126+'gastos 9801'!K126+'gastos 9901'!K126</f>
        <v>0</v>
      </c>
      <c r="L126" s="33">
        <f t="shared" si="193"/>
        <v>0</v>
      </c>
      <c r="M126" s="34">
        <f t="shared" si="203"/>
        <v>0</v>
      </c>
      <c r="N126" s="33">
        <f t="shared" si="204"/>
        <v>0</v>
      </c>
      <c r="O126" s="34">
        <f t="shared" si="127"/>
        <v>0</v>
      </c>
      <c r="P126" s="56">
        <f>'gastos 0001'!P126+'gastos 0099'!P126+'gastos 7201'!P126+'invers 7300'!P126+'gastos 9722'!P126+'gastos 9801'!P126+'gastos 9901'!P126</f>
        <v>0</v>
      </c>
      <c r="Q126" s="56">
        <f>'gastos 0001'!Q126+'gastos 0099'!Q126+'gastos 7201'!Q126+'invers 7300'!Q126+'gastos 9722'!Q126+'gastos 9801'!Q126+'gastos 9901'!Q126</f>
        <v>0</v>
      </c>
      <c r="R126" s="56">
        <f>'gastos 0001'!R126+'gastos 0099'!R126+'gastos 7201'!R126+'invers 7300'!R126+'gastos 9722'!R126+'gastos 9801'!R126+'gastos 9901'!R126</f>
        <v>0</v>
      </c>
      <c r="S126" s="56">
        <f>'gastos 0001'!S126+'gastos 0099'!S126+'gastos 7201'!S126+'invers 7300'!S126+'gastos 9722'!S126+'gastos 9801'!S126+'gastos 9901'!S126</f>
        <v>0</v>
      </c>
      <c r="T126" s="56">
        <f>'gastos 0001'!T126+'gastos 0099'!T126+'gastos 7201'!T126+'invers 7300'!T126+'gastos 9722'!T126+'gastos 9801'!T126+'gastos 9901'!T126</f>
        <v>0</v>
      </c>
      <c r="U126" s="56">
        <f>'gastos 0001'!U126+'gastos 0099'!U126+'gastos 7201'!U126+'invers 7300'!U126+'gastos 9722'!U126+'gastos 9801'!U126+'gastos 9901'!U126</f>
        <v>0</v>
      </c>
      <c r="V126" s="33">
        <f t="shared" si="195"/>
        <v>0</v>
      </c>
      <c r="W126" s="34">
        <f t="shared" si="205"/>
        <v>0</v>
      </c>
      <c r="X126" s="33">
        <f t="shared" si="206"/>
        <v>0</v>
      </c>
      <c r="Y126" s="34">
        <f t="shared" si="131"/>
        <v>0</v>
      </c>
      <c r="Z126" s="56">
        <f>'gastos 0001'!Z126+'gastos 0099'!Z126+'gastos 7201'!Z126+'invers 7300'!Z126+'gastos 9722'!Z126+'gastos 9801'!Z126+'gastos 9901'!Z126</f>
        <v>0</v>
      </c>
      <c r="AA126" s="56">
        <f>'gastos 0001'!AA126+'gastos 0099'!AA126+'gastos 7201'!AA126+'invers 7300'!AA126+'gastos 9722'!AA126+'gastos 9801'!AA126+'gastos 9901'!AA126</f>
        <v>0</v>
      </c>
      <c r="AB126" s="56">
        <f>'gastos 0001'!AB126+'gastos 0099'!AB126+'gastos 7201'!AB126+'invers 7300'!AB126+'gastos 9722'!AB126+'gastos 9801'!AB126+'gastos 9901'!AB126</f>
        <v>0</v>
      </c>
      <c r="AC126" s="56">
        <f>'gastos 0001'!AC126+'gastos 0099'!AC126+'gastos 7201'!AC126+'invers 7300'!AC126+'gastos 9722'!AC126+'gastos 9801'!AC126+'gastos 9901'!AC126</f>
        <v>0</v>
      </c>
      <c r="AD126" s="56">
        <f>'gastos 0001'!AD126+'gastos 0099'!AD126+'gastos 7201'!AD126+'invers 7300'!AD126+'gastos 9722'!AD126+'gastos 9801'!AD126+'gastos 9901'!AD126</f>
        <v>0</v>
      </c>
      <c r="AE126" s="56">
        <f>'gastos 0001'!AE126+'gastos 0099'!AE126+'gastos 7201'!AE126+'invers 7300'!AE126+'gastos 9722'!AE126+'gastos 9801'!AE126+'gastos 9901'!AE126</f>
        <v>0</v>
      </c>
      <c r="AF126" s="33">
        <f t="shared" si="197"/>
        <v>0</v>
      </c>
      <c r="AG126" s="34">
        <f t="shared" si="207"/>
        <v>0</v>
      </c>
      <c r="AH126" s="33">
        <f t="shared" si="208"/>
        <v>0</v>
      </c>
      <c r="AI126" s="34">
        <f t="shared" si="135"/>
        <v>0</v>
      </c>
      <c r="AJ126" s="56">
        <f>'gastos 0001'!AJ126+'gastos 0099'!AJ126+'gastos 7201'!AJ126+'invers 7300'!AJ126+'gastos 9722'!AJ126+'gastos 9801'!AJ126+'gastos 9901'!AJ126</f>
        <v>0</v>
      </c>
      <c r="AK126" s="56">
        <f>'gastos 0001'!AK126+'gastos 0099'!AK126+'gastos 7201'!AK126+'invers 7300'!AK126+'gastos 9722'!AK126+'gastos 9801'!AK126+'gastos 9901'!AK126</f>
        <v>0</v>
      </c>
      <c r="AL126" s="56">
        <f>'gastos 0001'!AL126+'gastos 0099'!AL126+'gastos 7201'!AL126+'invers 7300'!AL126+'gastos 9722'!AL126+'gastos 9801'!AL126+'gastos 9901'!AL126</f>
        <v>0</v>
      </c>
      <c r="AM126" s="56">
        <f>'gastos 0001'!AM126+'gastos 0099'!AM126+'gastos 7201'!AM126+'invers 7300'!AM126+'gastos 9722'!AM126+'gastos 9801'!AM126+'gastos 9901'!AM126</f>
        <v>0</v>
      </c>
      <c r="AN126" s="56">
        <f>'gastos 0001'!AN126+'gastos 0099'!AN126+'gastos 7201'!AN126+'invers 7300'!AN126+'gastos 9722'!AN126+'gastos 9801'!AN126+'gastos 9901'!AN126</f>
        <v>0</v>
      </c>
      <c r="AO126" s="56">
        <f>'gastos 0001'!AO126+'gastos 0099'!AO126+'gastos 7201'!AO126+'invers 7300'!AO126+'gastos 9722'!AO126+'gastos 9801'!AO126+'gastos 9901'!AO126</f>
        <v>0</v>
      </c>
      <c r="AP126" s="33">
        <f t="shared" si="199"/>
        <v>0</v>
      </c>
      <c r="AQ126" s="34">
        <f t="shared" si="137"/>
        <v>0</v>
      </c>
      <c r="AR126" s="33">
        <f t="shared" si="200"/>
        <v>0</v>
      </c>
      <c r="AS126" s="34">
        <f t="shared" si="139"/>
        <v>0</v>
      </c>
      <c r="AT126" s="33">
        <f t="shared" si="201"/>
        <v>0</v>
      </c>
      <c r="AU126" s="34">
        <f t="shared" si="140"/>
        <v>0</v>
      </c>
      <c r="AV126" s="33">
        <f t="shared" si="202"/>
        <v>0</v>
      </c>
      <c r="AW126" s="34">
        <f t="shared" si="141"/>
        <v>0</v>
      </c>
      <c r="AX126" s="57">
        <f t="shared" si="144"/>
        <v>0</v>
      </c>
    </row>
    <row r="127" spans="1:50" ht="15" x14ac:dyDescent="0.25">
      <c r="A127" s="94">
        <v>49100</v>
      </c>
      <c r="B127" s="95" t="s">
        <v>114</v>
      </c>
      <c r="C127" s="96">
        <f>'gastos 0001'!C127+'gastos 0099'!C127+'gastos 7201'!C127+'invers 7300'!C127+'gastos 9722'!C127+'gastos 9801'!C127+'gastos 9901'!C127</f>
        <v>0</v>
      </c>
      <c r="D127" s="96">
        <f>'gastos 0001'!D127+'gastos 0099'!D127+'gastos 7201'!D127+'invers 7300'!D127+'gastos 9722'!D127+'gastos 9801'!D127+'gastos 9901'!D127</f>
        <v>0</v>
      </c>
      <c r="E127" s="96">
        <f>SUM(C127:D127)</f>
        <v>0</v>
      </c>
      <c r="F127" s="107">
        <f>'gastos 0001'!F127+'gastos 0099'!F127+'gastos 7201'!F127+'invers 7300'!F127+'gastos 9722'!F127+'gastos 9801'!F127+'gastos 9901'!F127</f>
        <v>0</v>
      </c>
      <c r="G127" s="56">
        <f>'gastos 0001'!G127+'gastos 0099'!G127+'gastos 7201'!G127+'invers 7300'!G127+'gastos 9722'!G127+'gastos 9801'!G127+'gastos 9901'!G127</f>
        <v>0</v>
      </c>
      <c r="H127" s="36">
        <f>'gastos 0001'!H127+'gastos 0099'!H127+'gastos 7201'!H127+'invers 7300'!H127+'gastos 9722'!H127+'gastos 9801'!H127+'gastos 9901'!H127</f>
        <v>0</v>
      </c>
      <c r="I127" s="36">
        <f>'gastos 0001'!I127+'gastos 0099'!I127+'gastos 7201'!I127+'invers 7300'!I127+'gastos 9722'!I127+'gastos 9801'!I127+'gastos 9901'!I127</f>
        <v>0</v>
      </c>
      <c r="J127" s="36">
        <f>'gastos 0001'!J127+'gastos 0099'!J127+'gastos 7201'!J127+'invers 7300'!J127+'gastos 9722'!J127+'gastos 9801'!J127+'gastos 9901'!J127</f>
        <v>0</v>
      </c>
      <c r="K127" s="36">
        <f>'gastos 0001'!K127+'gastos 0099'!K127+'gastos 7201'!K127+'invers 7300'!K127+'gastos 9722'!K127+'gastos 9801'!K127+'gastos 9901'!K127</f>
        <v>0</v>
      </c>
      <c r="L127" s="33">
        <f t="shared" si="193"/>
        <v>0</v>
      </c>
      <c r="M127" s="34">
        <f t="shared" si="203"/>
        <v>0</v>
      </c>
      <c r="N127" s="33">
        <f t="shared" si="204"/>
        <v>0</v>
      </c>
      <c r="O127" s="34">
        <f t="shared" si="127"/>
        <v>0</v>
      </c>
      <c r="P127" s="56">
        <f>'gastos 0001'!P127+'gastos 0099'!P127+'gastos 7201'!P127+'invers 7300'!P127+'gastos 9722'!P127+'gastos 9801'!P127+'gastos 9901'!P127</f>
        <v>0</v>
      </c>
      <c r="Q127" s="56">
        <f>'gastos 0001'!Q127+'gastos 0099'!Q127+'gastos 7201'!Q127+'invers 7300'!Q127+'gastos 9722'!Q127+'gastos 9801'!Q127+'gastos 9901'!Q127</f>
        <v>0</v>
      </c>
      <c r="R127" s="56">
        <f>'gastos 0001'!R127+'gastos 0099'!R127+'gastos 7201'!R127+'invers 7300'!R127+'gastos 9722'!R127+'gastos 9801'!R127+'gastos 9901'!R127</f>
        <v>0</v>
      </c>
      <c r="S127" s="56">
        <f>'gastos 0001'!S127+'gastos 0099'!S127+'gastos 7201'!S127+'invers 7300'!S127+'gastos 9722'!S127+'gastos 9801'!S127+'gastos 9901'!S127</f>
        <v>0</v>
      </c>
      <c r="T127" s="56">
        <f>'gastos 0001'!T127+'gastos 0099'!T127+'gastos 7201'!T127+'invers 7300'!T127+'gastos 9722'!T127+'gastos 9801'!T127+'gastos 9901'!T127</f>
        <v>0</v>
      </c>
      <c r="U127" s="56">
        <f>'gastos 0001'!U127+'gastos 0099'!U127+'gastos 7201'!U127+'invers 7300'!U127+'gastos 9722'!U127+'gastos 9801'!U127+'gastos 9901'!U127</f>
        <v>0</v>
      </c>
      <c r="V127" s="33">
        <f t="shared" si="195"/>
        <v>0</v>
      </c>
      <c r="W127" s="34">
        <f t="shared" si="205"/>
        <v>0</v>
      </c>
      <c r="X127" s="33">
        <f t="shared" si="206"/>
        <v>0</v>
      </c>
      <c r="Y127" s="34">
        <f t="shared" si="131"/>
        <v>0</v>
      </c>
      <c r="Z127" s="56">
        <f>'gastos 0001'!Z127+'gastos 0099'!Z127+'gastos 7201'!Z127+'invers 7300'!Z127+'gastos 9722'!Z127+'gastos 9801'!Z127+'gastos 9901'!Z127</f>
        <v>0</v>
      </c>
      <c r="AA127" s="56">
        <f>'gastos 0001'!AA127+'gastos 0099'!AA127+'gastos 7201'!AA127+'invers 7300'!AA127+'gastos 9722'!AA127+'gastos 9801'!AA127+'gastos 9901'!AA127</f>
        <v>0</v>
      </c>
      <c r="AB127" s="56">
        <f>'gastos 0001'!AB127+'gastos 0099'!AB127+'gastos 7201'!AB127+'invers 7300'!AB127+'gastos 9722'!AB127+'gastos 9801'!AB127+'gastos 9901'!AB127</f>
        <v>0</v>
      </c>
      <c r="AC127" s="56">
        <f>'gastos 0001'!AC127+'gastos 0099'!AC127+'gastos 7201'!AC127+'invers 7300'!AC127+'gastos 9722'!AC127+'gastos 9801'!AC127+'gastos 9901'!AC127</f>
        <v>0</v>
      </c>
      <c r="AD127" s="56">
        <f>'gastos 0001'!AD127+'gastos 0099'!AD127+'gastos 7201'!AD127+'invers 7300'!AD127+'gastos 9722'!AD127+'gastos 9801'!AD127+'gastos 9901'!AD127</f>
        <v>0</v>
      </c>
      <c r="AE127" s="56">
        <f>'gastos 0001'!AE127+'gastos 0099'!AE127+'gastos 7201'!AE127+'invers 7300'!AE127+'gastos 9722'!AE127+'gastos 9801'!AE127+'gastos 9901'!AE127</f>
        <v>0</v>
      </c>
      <c r="AF127" s="33">
        <f t="shared" si="197"/>
        <v>0</v>
      </c>
      <c r="AG127" s="34">
        <f t="shared" si="207"/>
        <v>0</v>
      </c>
      <c r="AH127" s="33">
        <f t="shared" si="208"/>
        <v>0</v>
      </c>
      <c r="AI127" s="34">
        <f t="shared" si="135"/>
        <v>0</v>
      </c>
      <c r="AJ127" s="56">
        <f>'gastos 0001'!AJ127+'gastos 0099'!AJ127+'gastos 7201'!AJ127+'invers 7300'!AJ127+'gastos 9722'!AJ127+'gastos 9801'!AJ127+'gastos 9901'!AJ127</f>
        <v>0</v>
      </c>
      <c r="AK127" s="56">
        <f>'gastos 0001'!AK127+'gastos 0099'!AK127+'gastos 7201'!AK127+'invers 7300'!AK127+'gastos 9722'!AK127+'gastos 9801'!AK127+'gastos 9901'!AK127</f>
        <v>0</v>
      </c>
      <c r="AL127" s="56">
        <f>'gastos 0001'!AL127+'gastos 0099'!AL127+'gastos 7201'!AL127+'invers 7300'!AL127+'gastos 9722'!AL127+'gastos 9801'!AL127+'gastos 9901'!AL127</f>
        <v>0</v>
      </c>
      <c r="AM127" s="56">
        <f>'gastos 0001'!AM127+'gastos 0099'!AM127+'gastos 7201'!AM127+'invers 7300'!AM127+'gastos 9722'!AM127+'gastos 9801'!AM127+'gastos 9901'!AM127</f>
        <v>0</v>
      </c>
      <c r="AN127" s="56">
        <f>'gastos 0001'!AN127+'gastos 0099'!AN127+'gastos 7201'!AN127+'invers 7300'!AN127+'gastos 9722'!AN127+'gastos 9801'!AN127+'gastos 9901'!AN127</f>
        <v>0</v>
      </c>
      <c r="AO127" s="56">
        <f>'gastos 0001'!AO127+'gastos 0099'!AO127+'gastos 7201'!AO127+'invers 7300'!AO127+'gastos 9722'!AO127+'gastos 9801'!AO127+'gastos 9901'!AO127</f>
        <v>0</v>
      </c>
      <c r="AP127" s="33">
        <f t="shared" si="199"/>
        <v>0</v>
      </c>
      <c r="AQ127" s="34">
        <f t="shared" si="137"/>
        <v>0</v>
      </c>
      <c r="AR127" s="33">
        <f t="shared" si="200"/>
        <v>0</v>
      </c>
      <c r="AS127" s="34">
        <f t="shared" si="139"/>
        <v>0</v>
      </c>
      <c r="AT127" s="33">
        <f t="shared" si="201"/>
        <v>0</v>
      </c>
      <c r="AU127" s="34">
        <f t="shared" si="140"/>
        <v>0</v>
      </c>
      <c r="AV127" s="33">
        <f t="shared" si="202"/>
        <v>0</v>
      </c>
      <c r="AW127" s="34">
        <f t="shared" si="141"/>
        <v>0</v>
      </c>
      <c r="AX127" s="57">
        <f t="shared" si="144"/>
        <v>0</v>
      </c>
    </row>
    <row r="128" spans="1:50" ht="15" hidden="1" x14ac:dyDescent="0.25">
      <c r="A128" s="94">
        <v>49900</v>
      </c>
      <c r="B128" s="101" t="s">
        <v>78</v>
      </c>
      <c r="C128" s="101"/>
      <c r="D128" s="101"/>
      <c r="E128" s="96">
        <f>'gastos 0001'!E128+'gastos 0099'!C128+'gastos 7201'!C128+'invers 7300'!E128+'gastos 9722'!C128+'gastos 9801'!C128+'gastos 9901'!C128</f>
        <v>0</v>
      </c>
      <c r="F128" s="107">
        <f>'gastos 0001'!F128+'gastos 0099'!D128+'gastos 7201'!D128+'invers 7300'!F128+'gastos 9722'!D128+'gastos 9801'!D128+'gastos 9901'!D128</f>
        <v>0</v>
      </c>
      <c r="G128" s="56">
        <f>'gastos 0001'!G128+'gastos 0099'!E128+'gastos 7201'!E128+'invers 7300'!H128+'gastos 9722'!E128+'gastos 9801'!E128+'gastos 9901'!E128</f>
        <v>0</v>
      </c>
      <c r="H128" s="36">
        <f>'gastos 0001'!H128+'gastos 0099'!E128+'gastos 7201'!E128+'invers 7300'!H128+'gastos 9722'!E128+'gastos 9801'!E128+'gastos 9901'!E128</f>
        <v>0</v>
      </c>
      <c r="I128" s="36">
        <f>'gastos 0001'!I128+'gastos 0099'!F128+'gastos 7201'!F128+'invers 7300'!J128+'gastos 9722'!F128+'gastos 9801'!F128+'gastos 9901'!F128</f>
        <v>0</v>
      </c>
      <c r="J128" s="36">
        <f>'gastos 0001'!J128+'gastos 0099'!F128+'gastos 7201'!F128+'invers 7300'!J128+'gastos 9722'!F128+'gastos 9801'!F128+'gastos 9901'!F128</f>
        <v>0</v>
      </c>
      <c r="K128" s="36">
        <f>'gastos 0001'!K128+'gastos 0099'!G128+'gastos 7201'!G128+'invers 7300'!L128+'gastos 9722'!G128+'gastos 9801'!G128+'gastos 9901'!G128</f>
        <v>0</v>
      </c>
      <c r="L128" s="33">
        <f t="shared" si="193"/>
        <v>0</v>
      </c>
      <c r="M128" s="34">
        <f t="shared" si="203"/>
        <v>0</v>
      </c>
      <c r="N128" s="33">
        <f t="shared" si="204"/>
        <v>0</v>
      </c>
      <c r="O128" s="34">
        <f t="shared" si="127"/>
        <v>0</v>
      </c>
      <c r="P128" s="56">
        <f>'gastos 0001'!P128+'gastos 0099'!I128+'gastos 7201'!I128+'invers 7300'!P128+'gastos 9722'!I128+'gastos 9801'!I128+'gastos 9901'!I128</f>
        <v>0</v>
      </c>
      <c r="Q128" s="56"/>
      <c r="R128" s="36">
        <f>'gastos 0001'!R128+'gastos 0099'!J128+'gastos 7201'!J128+'invers 7300'!R128+'gastos 9722'!J128+'gastos 9801'!J128+'gastos 9901'!J128</f>
        <v>0</v>
      </c>
      <c r="S128" s="36"/>
      <c r="T128" s="36">
        <f>'gastos 0001'!T128+'gastos 0099'!K128+'gastos 7201'!K128+'invers 7300'!T128+'gastos 9722'!K128+'gastos 9801'!K128+'gastos 9901'!K128</f>
        <v>0</v>
      </c>
      <c r="U128" s="36"/>
      <c r="V128" s="33">
        <f t="shared" si="195"/>
        <v>0</v>
      </c>
      <c r="W128" s="34">
        <f t="shared" si="205"/>
        <v>0</v>
      </c>
      <c r="X128" s="33">
        <f t="shared" si="206"/>
        <v>0</v>
      </c>
      <c r="Y128" s="34">
        <f t="shared" si="131"/>
        <v>0</v>
      </c>
      <c r="Z128" s="56">
        <f>'gastos 0001'!Z128+'gastos 0099'!S128+'gastos 7201'!S128+'invers 7300'!Z128+'gastos 9722'!S128+'gastos 9801'!S128+'gastos 9901'!S128</f>
        <v>0</v>
      </c>
      <c r="AA128" s="56"/>
      <c r="AB128" s="36">
        <f>'gastos 0001'!AB128+'gastos 0099'!T128+'gastos 7201'!T128+'invers 7300'!AB128+'gastos 9722'!T128+'gastos 9801'!T128+'gastos 9901'!T128</f>
        <v>0</v>
      </c>
      <c r="AC128" s="36"/>
      <c r="AD128" s="36">
        <f>'gastos 0001'!AD128+'gastos 0099'!U128+'gastos 7201'!U128+'invers 7300'!AD128+'gastos 9722'!U128+'gastos 9801'!U128+'gastos 9901'!U128</f>
        <v>0</v>
      </c>
      <c r="AE128" s="36"/>
      <c r="AF128" s="33">
        <f t="shared" si="197"/>
        <v>0</v>
      </c>
      <c r="AG128" s="34">
        <f t="shared" si="207"/>
        <v>0</v>
      </c>
      <c r="AH128" s="33">
        <f t="shared" si="208"/>
        <v>0</v>
      </c>
      <c r="AI128" s="34">
        <f t="shared" si="135"/>
        <v>0</v>
      </c>
      <c r="AJ128" s="56">
        <f>'gastos 0001'!AJ128+'gastos 0099'!AC128+'gastos 7201'!AC128+'invers 7300'!AJ128+'gastos 9722'!AC128+'gastos 9801'!AC128+'gastos 9901'!AC128</f>
        <v>0</v>
      </c>
      <c r="AK128" s="56"/>
      <c r="AL128" s="36">
        <f>'gastos 0001'!AL128+'gastos 0099'!AD128+'gastos 7201'!AD128+'invers 7300'!AL128+'gastos 9722'!AD128+'gastos 9801'!AD128+'gastos 9901'!AD128</f>
        <v>0</v>
      </c>
      <c r="AM128" s="36"/>
      <c r="AN128" s="36">
        <f>'gastos 0001'!AN128+'gastos 0099'!AE128+'gastos 7201'!AE128+'invers 7300'!AN128+'gastos 9722'!AE128+'gastos 9801'!AE128+'gastos 9901'!AE128</f>
        <v>0</v>
      </c>
      <c r="AO128" s="36"/>
      <c r="AP128" s="33">
        <f t="shared" si="199"/>
        <v>0</v>
      </c>
      <c r="AQ128" s="34">
        <f t="shared" si="137"/>
        <v>0</v>
      </c>
      <c r="AR128" s="33">
        <f t="shared" si="200"/>
        <v>0</v>
      </c>
      <c r="AS128" s="34">
        <f t="shared" si="139"/>
        <v>0</v>
      </c>
      <c r="AT128" s="33">
        <f t="shared" si="201"/>
        <v>0</v>
      </c>
      <c r="AU128" s="34">
        <f t="shared" si="140"/>
        <v>0</v>
      </c>
      <c r="AV128" s="33">
        <f t="shared" si="202"/>
        <v>0</v>
      </c>
      <c r="AW128" s="34">
        <f t="shared" si="141"/>
        <v>0</v>
      </c>
      <c r="AX128" s="57">
        <f t="shared" si="144"/>
        <v>0</v>
      </c>
    </row>
    <row r="129" spans="1:50" s="19" customFormat="1" ht="15" x14ac:dyDescent="0.25">
      <c r="A129" s="102">
        <v>50000</v>
      </c>
      <c r="B129" s="103" t="s">
        <v>115</v>
      </c>
      <c r="C129" s="104">
        <f t="shared" ref="C129:D129" si="210">SUM(C130)</f>
        <v>0</v>
      </c>
      <c r="D129" s="104">
        <f t="shared" si="210"/>
        <v>0</v>
      </c>
      <c r="E129" s="104">
        <f>SUM(E130)</f>
        <v>0</v>
      </c>
      <c r="F129" s="105">
        <f t="shared" ref="F129:K129" si="211">SUM(F130)</f>
        <v>0</v>
      </c>
      <c r="G129" s="67">
        <f t="shared" si="211"/>
        <v>0</v>
      </c>
      <c r="H129" s="40">
        <f t="shared" si="211"/>
        <v>0</v>
      </c>
      <c r="I129" s="40">
        <f t="shared" si="211"/>
        <v>0</v>
      </c>
      <c r="J129" s="40">
        <f t="shared" si="211"/>
        <v>0</v>
      </c>
      <c r="K129" s="40">
        <f t="shared" si="211"/>
        <v>0</v>
      </c>
      <c r="L129" s="40">
        <f t="shared" ref="L129:N129" si="212">SUM(L130)</f>
        <v>0</v>
      </c>
      <c r="M129" s="26">
        <f t="shared" si="203"/>
        <v>0</v>
      </c>
      <c r="N129" s="40">
        <f t="shared" si="212"/>
        <v>0</v>
      </c>
      <c r="O129" s="26">
        <f t="shared" si="127"/>
        <v>0</v>
      </c>
      <c r="P129" s="67">
        <f t="shared" ref="P129:U129" si="213">SUM(P130)</f>
        <v>0</v>
      </c>
      <c r="Q129" s="67">
        <f t="shared" si="213"/>
        <v>0</v>
      </c>
      <c r="R129" s="67">
        <f t="shared" si="213"/>
        <v>0</v>
      </c>
      <c r="S129" s="67">
        <f t="shared" si="213"/>
        <v>0</v>
      </c>
      <c r="T129" s="67">
        <f t="shared" si="213"/>
        <v>0</v>
      </c>
      <c r="U129" s="67">
        <f t="shared" si="213"/>
        <v>0</v>
      </c>
      <c r="V129" s="40">
        <f t="shared" ref="V129:X129" si="214">SUM(V130)</f>
        <v>0</v>
      </c>
      <c r="W129" s="26">
        <f t="shared" si="205"/>
        <v>0</v>
      </c>
      <c r="X129" s="40">
        <f t="shared" si="214"/>
        <v>0</v>
      </c>
      <c r="Y129" s="26">
        <f t="shared" si="131"/>
        <v>0</v>
      </c>
      <c r="Z129" s="67">
        <f t="shared" ref="Z129:AE129" si="215">SUM(Z130)</f>
        <v>0</v>
      </c>
      <c r="AA129" s="67">
        <f t="shared" si="215"/>
        <v>0</v>
      </c>
      <c r="AB129" s="67">
        <f t="shared" si="215"/>
        <v>0</v>
      </c>
      <c r="AC129" s="67">
        <f t="shared" si="215"/>
        <v>0</v>
      </c>
      <c r="AD129" s="67">
        <f t="shared" si="215"/>
        <v>0</v>
      </c>
      <c r="AE129" s="67">
        <f t="shared" si="215"/>
        <v>0</v>
      </c>
      <c r="AF129" s="40">
        <f t="shared" ref="AF129:AH129" si="216">SUM(AF130)</f>
        <v>0</v>
      </c>
      <c r="AG129" s="26">
        <f t="shared" si="207"/>
        <v>0</v>
      </c>
      <c r="AH129" s="40">
        <f t="shared" si="216"/>
        <v>0</v>
      </c>
      <c r="AI129" s="26">
        <f t="shared" si="135"/>
        <v>0</v>
      </c>
      <c r="AJ129" s="67">
        <f t="shared" ref="AJ129:AP129" si="217">SUM(AJ130)</f>
        <v>0</v>
      </c>
      <c r="AK129" s="67">
        <f t="shared" si="217"/>
        <v>0</v>
      </c>
      <c r="AL129" s="67">
        <f t="shared" si="217"/>
        <v>0</v>
      </c>
      <c r="AM129" s="67">
        <f t="shared" si="217"/>
        <v>0</v>
      </c>
      <c r="AN129" s="67">
        <f t="shared" si="217"/>
        <v>0</v>
      </c>
      <c r="AO129" s="67">
        <f t="shared" si="217"/>
        <v>0</v>
      </c>
      <c r="AP129" s="40">
        <f t="shared" si="217"/>
        <v>0</v>
      </c>
      <c r="AQ129" s="26">
        <f t="shared" si="137"/>
        <v>0</v>
      </c>
      <c r="AR129" s="40">
        <f>SUM(AR130)</f>
        <v>0</v>
      </c>
      <c r="AS129" s="26">
        <f t="shared" si="139"/>
        <v>0</v>
      </c>
      <c r="AT129" s="40">
        <f t="shared" ref="AT129" si="218">SUM(AT130)</f>
        <v>0</v>
      </c>
      <c r="AU129" s="26">
        <f t="shared" si="140"/>
        <v>0</v>
      </c>
      <c r="AV129" s="40">
        <f>SUM(AV130)</f>
        <v>0</v>
      </c>
      <c r="AW129" s="26">
        <f t="shared" si="141"/>
        <v>0</v>
      </c>
      <c r="AX129" s="40">
        <f>SUM(AX130)</f>
        <v>0</v>
      </c>
    </row>
    <row r="130" spans="1:50" ht="15" x14ac:dyDescent="0.25">
      <c r="A130" s="94">
        <v>57100</v>
      </c>
      <c r="B130" s="95" t="s">
        <v>116</v>
      </c>
      <c r="C130" s="96">
        <f>'gastos 0001'!C130+'gastos 0099'!C130+'gastos 7201'!C130+'invers 7300'!C130+'gastos 9722'!C130+'gastos 9801'!C130+'gastos 9901'!C130</f>
        <v>0</v>
      </c>
      <c r="D130" s="96">
        <f>'gastos 0001'!D130+'gastos 0099'!D130+'gastos 7201'!D130+'invers 7300'!D130+'gastos 9722'!D130+'gastos 9801'!D130+'gastos 9901'!D130</f>
        <v>0</v>
      </c>
      <c r="E130" s="96">
        <f t="shared" ref="E130" si="219">SUM(C130:D130)</f>
        <v>0</v>
      </c>
      <c r="F130" s="107">
        <f>'gastos 0001'!F130+'gastos 0099'!F130+'gastos 7201'!F130+'invers 7300'!F130+'gastos 9722'!F130+'gastos 9801'!F130+'gastos 9901'!F130</f>
        <v>0</v>
      </c>
      <c r="G130" s="56">
        <f>'gastos 0001'!G130+'gastos 0099'!G130+'gastos 7201'!G130+'invers 7300'!G130+'gastos 9722'!G130+'gastos 9801'!G130+'gastos 9901'!G130</f>
        <v>0</v>
      </c>
      <c r="H130" s="36">
        <f>'gastos 0001'!H130+'gastos 0099'!H130+'gastos 7201'!H130+'invers 7300'!H130+'gastos 9722'!H130+'gastos 9801'!H130+'gastos 9901'!H130</f>
        <v>0</v>
      </c>
      <c r="I130" s="36">
        <f>'gastos 0001'!I130+'gastos 0099'!I130+'gastos 7201'!I130+'invers 7300'!I130+'gastos 9722'!I130+'gastos 9801'!I130+'gastos 9901'!I130</f>
        <v>0</v>
      </c>
      <c r="J130" s="36">
        <f>'gastos 0001'!J130+'gastos 0099'!J130+'gastos 7201'!J130+'invers 7300'!J130+'gastos 9722'!J130+'gastos 9801'!J130+'gastos 9901'!J130</f>
        <v>0</v>
      </c>
      <c r="K130" s="36">
        <f>'gastos 0001'!K130+'gastos 0099'!K130+'gastos 7201'!K130+'invers 7300'!K130+'gastos 9722'!K130+'gastos 9801'!K130+'gastos 9901'!K130</f>
        <v>0</v>
      </c>
      <c r="L130" s="33">
        <f t="shared" ref="L130" si="220">SUM(F130:J130)</f>
        <v>0</v>
      </c>
      <c r="M130" s="34">
        <f t="shared" si="203"/>
        <v>0</v>
      </c>
      <c r="N130" s="33">
        <f t="shared" si="204"/>
        <v>0</v>
      </c>
      <c r="O130" s="34">
        <f t="shared" si="127"/>
        <v>0</v>
      </c>
      <c r="P130" s="56">
        <f>'gastos 0001'!P130+'gastos 0099'!P130+'gastos 7201'!P130+'invers 7300'!P130+'gastos 9722'!P130+'gastos 9801'!P130+'gastos 9901'!P130</f>
        <v>0</v>
      </c>
      <c r="Q130" s="56">
        <f>'gastos 0001'!Q130+'gastos 0099'!Q130+'gastos 7201'!Q130+'invers 7300'!Q130+'gastos 9722'!Q130+'gastos 9801'!Q130+'gastos 9901'!Q130</f>
        <v>0</v>
      </c>
      <c r="R130" s="56">
        <f>'gastos 0001'!R130+'gastos 0099'!R130+'gastos 7201'!R130+'invers 7300'!R130+'gastos 9722'!R130+'gastos 9801'!R130+'gastos 9901'!R130</f>
        <v>0</v>
      </c>
      <c r="S130" s="56">
        <f>'gastos 0001'!S130+'gastos 0099'!S130+'gastos 7201'!S130+'invers 7300'!S130+'gastos 9722'!S130+'gastos 9801'!S130+'gastos 9901'!S130</f>
        <v>0</v>
      </c>
      <c r="T130" s="56">
        <f>'gastos 0001'!T130+'gastos 0099'!T130+'gastos 7201'!T130+'invers 7300'!T130+'gastos 9722'!T130+'gastos 9801'!T130+'gastos 9901'!T130</f>
        <v>0</v>
      </c>
      <c r="U130" s="56">
        <f>'gastos 0001'!U130+'gastos 0099'!U130+'gastos 7201'!U130+'invers 7300'!U130+'gastos 9722'!U130+'gastos 9801'!U130+'gastos 9901'!U130</f>
        <v>0</v>
      </c>
      <c r="V130" s="33">
        <f t="shared" ref="V130" si="221">SUM(P130:T130)</f>
        <v>0</v>
      </c>
      <c r="W130" s="34">
        <f t="shared" si="205"/>
        <v>0</v>
      </c>
      <c r="X130" s="33">
        <f t="shared" si="206"/>
        <v>0</v>
      </c>
      <c r="Y130" s="34">
        <f t="shared" si="131"/>
        <v>0</v>
      </c>
      <c r="Z130" s="56">
        <f>'gastos 0001'!Z130+'gastos 0099'!Z130+'gastos 7201'!Z130+'invers 7300'!Z130+'gastos 9722'!Z130+'gastos 9801'!Z130+'gastos 9901'!Z130</f>
        <v>0</v>
      </c>
      <c r="AA130" s="56">
        <f>'gastos 0001'!AA130+'gastos 0099'!AA130+'gastos 7201'!AA130+'invers 7300'!AA130+'gastos 9722'!AA130+'gastos 9801'!AA130+'gastos 9901'!AA130</f>
        <v>0</v>
      </c>
      <c r="AB130" s="56">
        <f>'gastos 0001'!AB130+'gastos 0099'!AB130+'gastos 7201'!AB130+'invers 7300'!AB130+'gastos 9722'!AB130+'gastos 9801'!AB130+'gastos 9901'!AB130</f>
        <v>0</v>
      </c>
      <c r="AC130" s="56">
        <f>'gastos 0001'!AC130+'gastos 0099'!AC130+'gastos 7201'!AC130+'invers 7300'!AC130+'gastos 9722'!AC130+'gastos 9801'!AC130+'gastos 9901'!AC130</f>
        <v>0</v>
      </c>
      <c r="AD130" s="56">
        <f>'gastos 0001'!AD130+'gastos 0099'!AD130+'gastos 7201'!AD130+'invers 7300'!AD130+'gastos 9722'!AD130+'gastos 9801'!AD130+'gastos 9901'!AD130</f>
        <v>0</v>
      </c>
      <c r="AE130" s="56">
        <f>'gastos 0001'!AE130+'gastos 0099'!AE130+'gastos 7201'!AE130+'invers 7300'!AE130+'gastos 9722'!AE130+'gastos 9801'!AE130+'gastos 9901'!AE130</f>
        <v>0</v>
      </c>
      <c r="AF130" s="33">
        <f t="shared" ref="AF130" si="222">SUM(Z130:AD130)</f>
        <v>0</v>
      </c>
      <c r="AG130" s="34">
        <f t="shared" si="207"/>
        <v>0</v>
      </c>
      <c r="AH130" s="33">
        <f t="shared" ref="AH130" si="223">AA130+AC130+AE130</f>
        <v>0</v>
      </c>
      <c r="AI130" s="34">
        <f t="shared" si="135"/>
        <v>0</v>
      </c>
      <c r="AJ130" s="56">
        <f>'gastos 0001'!AJ130+'gastos 0099'!AJ130+'gastos 7201'!AJ130+'invers 7300'!AJ130+'gastos 9722'!AJ130+'gastos 9801'!AJ130+'gastos 9901'!AJ130</f>
        <v>0</v>
      </c>
      <c r="AK130" s="56">
        <f>'gastos 0001'!AK130+'gastos 0099'!AK130+'gastos 7201'!AK130+'invers 7300'!AK130+'gastos 9722'!AK130+'gastos 9801'!AK130+'gastos 9901'!AK130</f>
        <v>0</v>
      </c>
      <c r="AL130" s="56">
        <f>'gastos 0001'!AL130+'gastos 0099'!AL130+'gastos 7201'!AL130+'invers 7300'!AL130+'gastos 9722'!AL130+'gastos 9801'!AL130+'gastos 9901'!AL130</f>
        <v>0</v>
      </c>
      <c r="AM130" s="56">
        <f>'gastos 0001'!AM130+'gastos 0099'!AM130+'gastos 7201'!AM130+'invers 7300'!AM130+'gastos 9722'!AM130+'gastos 9801'!AM130+'gastos 9901'!AM130</f>
        <v>0</v>
      </c>
      <c r="AN130" s="56">
        <f>'gastos 0001'!AN130+'gastos 0099'!AN130+'gastos 7201'!AN130+'invers 7300'!AN130+'gastos 9722'!AN130+'gastos 9801'!AN130+'gastos 9901'!AN130</f>
        <v>0</v>
      </c>
      <c r="AO130" s="56">
        <f>'gastos 0001'!AO130+'gastos 0099'!AO130+'gastos 7201'!AO130+'invers 7300'!AO130+'gastos 9722'!AO130+'gastos 9801'!AO130+'gastos 9901'!AO130</f>
        <v>0</v>
      </c>
      <c r="AP130" s="33">
        <f t="shared" ref="AP130" si="224">AJ130+AL130+AN130</f>
        <v>0</v>
      </c>
      <c r="AQ130" s="34">
        <f t="shared" si="137"/>
        <v>0</v>
      </c>
      <c r="AR130" s="33">
        <f t="shared" ref="AR130" si="225">AK130+AM130+AO130</f>
        <v>0</v>
      </c>
      <c r="AS130" s="34">
        <f t="shared" si="139"/>
        <v>0</v>
      </c>
      <c r="AT130" s="33">
        <f t="shared" ref="AT130" si="226">L130+V130+AF130+AP130</f>
        <v>0</v>
      </c>
      <c r="AU130" s="34">
        <f t="shared" si="140"/>
        <v>0</v>
      </c>
      <c r="AV130" s="33">
        <f t="shared" ref="AV130" si="227">N130+X130+AH130+AR130</f>
        <v>0</v>
      </c>
      <c r="AW130" s="34">
        <f t="shared" si="141"/>
        <v>0</v>
      </c>
      <c r="AX130" s="57">
        <f t="shared" ref="AX130" si="228">E130-AT130</f>
        <v>0</v>
      </c>
    </row>
    <row r="131" spans="1:50" ht="15" x14ac:dyDescent="0.25">
      <c r="A131" s="102">
        <v>60000</v>
      </c>
      <c r="B131" s="103" t="s">
        <v>117</v>
      </c>
      <c r="C131" s="104">
        <f t="shared" ref="C131:D131" si="229">SUM(C132:C134)</f>
        <v>0</v>
      </c>
      <c r="D131" s="104">
        <f t="shared" si="229"/>
        <v>0</v>
      </c>
      <c r="E131" s="104">
        <f>SUM(E132:E134)</f>
        <v>0</v>
      </c>
      <c r="F131" s="105">
        <f t="shared" ref="F131:J131" si="230">SUM(F132:F134)</f>
        <v>0</v>
      </c>
      <c r="G131" s="67">
        <f t="shared" ref="G131" si="231">SUM(G132:G134)</f>
        <v>0</v>
      </c>
      <c r="H131" s="40">
        <f t="shared" si="230"/>
        <v>0</v>
      </c>
      <c r="I131" s="40">
        <f t="shared" ref="I131" si="232">SUM(I132:I134)</f>
        <v>0</v>
      </c>
      <c r="J131" s="40">
        <f t="shared" si="230"/>
        <v>0</v>
      </c>
      <c r="K131" s="40">
        <f t="shared" ref="K131" si="233">SUM(K132:K134)</f>
        <v>0</v>
      </c>
      <c r="L131" s="40">
        <f t="shared" ref="L131:N131" si="234">SUM(L132:L134)</f>
        <v>0</v>
      </c>
      <c r="M131" s="26">
        <f t="shared" si="203"/>
        <v>0</v>
      </c>
      <c r="N131" s="40">
        <f t="shared" si="234"/>
        <v>0</v>
      </c>
      <c r="O131" s="26">
        <f t="shared" si="127"/>
        <v>0</v>
      </c>
      <c r="P131" s="67">
        <f t="shared" ref="P131:U131" si="235">SUM(P132:P134)</f>
        <v>0</v>
      </c>
      <c r="Q131" s="67">
        <f t="shared" si="235"/>
        <v>0</v>
      </c>
      <c r="R131" s="67">
        <f t="shared" si="235"/>
        <v>0</v>
      </c>
      <c r="S131" s="67">
        <f t="shared" si="235"/>
        <v>0</v>
      </c>
      <c r="T131" s="67">
        <f t="shared" si="235"/>
        <v>0</v>
      </c>
      <c r="U131" s="67">
        <f t="shared" si="235"/>
        <v>0</v>
      </c>
      <c r="V131" s="40">
        <f t="shared" ref="V131" si="236">SUM(V132:V134)</f>
        <v>0</v>
      </c>
      <c r="W131" s="26">
        <f t="shared" si="205"/>
        <v>0</v>
      </c>
      <c r="X131" s="40">
        <f t="shared" ref="X131" si="237">SUM(X132:X134)</f>
        <v>0</v>
      </c>
      <c r="Y131" s="26">
        <f t="shared" si="131"/>
        <v>0</v>
      </c>
      <c r="Z131" s="67">
        <f t="shared" ref="Z131:AE131" si="238">SUM(Z132:Z134)</f>
        <v>0</v>
      </c>
      <c r="AA131" s="67">
        <f t="shared" si="238"/>
        <v>0</v>
      </c>
      <c r="AB131" s="67">
        <f t="shared" si="238"/>
        <v>0</v>
      </c>
      <c r="AC131" s="67">
        <f t="shared" si="238"/>
        <v>0</v>
      </c>
      <c r="AD131" s="67">
        <f t="shared" si="238"/>
        <v>0</v>
      </c>
      <c r="AE131" s="67">
        <f t="shared" si="238"/>
        <v>0</v>
      </c>
      <c r="AF131" s="40">
        <f t="shared" ref="AF131" si="239">SUM(AF132:AF134)</f>
        <v>0</v>
      </c>
      <c r="AG131" s="26">
        <f t="shared" si="207"/>
        <v>0</v>
      </c>
      <c r="AH131" s="40">
        <f t="shared" ref="AH131" si="240">SUM(AH132:AH134)</f>
        <v>0</v>
      </c>
      <c r="AI131" s="26">
        <f t="shared" si="135"/>
        <v>0</v>
      </c>
      <c r="AJ131" s="67">
        <f t="shared" ref="AJ131:AP131" si="241">SUM(AJ132:AJ134)</f>
        <v>0</v>
      </c>
      <c r="AK131" s="67">
        <f t="shared" si="241"/>
        <v>0</v>
      </c>
      <c r="AL131" s="67">
        <f t="shared" si="241"/>
        <v>0</v>
      </c>
      <c r="AM131" s="67">
        <f t="shared" si="241"/>
        <v>0</v>
      </c>
      <c r="AN131" s="67">
        <f t="shared" si="241"/>
        <v>0</v>
      </c>
      <c r="AO131" s="67">
        <f t="shared" si="241"/>
        <v>0</v>
      </c>
      <c r="AP131" s="40">
        <f t="shared" si="241"/>
        <v>0</v>
      </c>
      <c r="AQ131" s="26">
        <f t="shared" si="137"/>
        <v>0</v>
      </c>
      <c r="AR131" s="40">
        <f t="shared" ref="AR131" si="242">SUM(AR132:AR134)</f>
        <v>0</v>
      </c>
      <c r="AS131" s="26">
        <f t="shared" si="139"/>
        <v>0</v>
      </c>
      <c r="AT131" s="40">
        <f t="shared" ref="AT131" si="243">SUM(AT132:AT134)</f>
        <v>0</v>
      </c>
      <c r="AU131" s="26">
        <f t="shared" si="140"/>
        <v>0</v>
      </c>
      <c r="AV131" s="40">
        <f t="shared" ref="AV131" si="244">SUM(AV132:AV134)</f>
        <v>0</v>
      </c>
      <c r="AW131" s="26">
        <f t="shared" si="141"/>
        <v>0</v>
      </c>
      <c r="AX131" s="40">
        <f t="shared" ref="AX131" si="245">SUM(AX132:AX134)</f>
        <v>0</v>
      </c>
    </row>
    <row r="132" spans="1:50" ht="15" hidden="1" x14ac:dyDescent="0.25">
      <c r="A132" s="37">
        <v>66100</v>
      </c>
      <c r="B132" s="30" t="s">
        <v>155</v>
      </c>
      <c r="C132" s="96">
        <f>'gastos 0001'!C132+'gastos 0099'!C132+'gastos 7201'!C132+'invers 7300'!C132+'gastos 9722'!C132+'gastos 9801'!C132+'gastos 9901'!C132</f>
        <v>0</v>
      </c>
      <c r="D132" s="96">
        <f>'gastos 0001'!D132+'gastos 0099'!D132+'gastos 7201'!D132+'invers 7300'!D132+'gastos 9722'!D132+'gastos 9801'!D132+'gastos 9901'!D132</f>
        <v>0</v>
      </c>
      <c r="E132" s="96">
        <f t="shared" ref="E132:E134" si="246">SUM(C132:D132)</f>
        <v>0</v>
      </c>
      <c r="F132" s="107">
        <f>'gastos 0001'!F132+'gastos 0099'!F132+'gastos 7201'!F132+'invers 7300'!F132+'gastos 9722'!F132+'gastos 9801'!F132+'gastos 9901'!F132</f>
        <v>0</v>
      </c>
      <c r="G132" s="56">
        <f>'gastos 0001'!G132+'gastos 0099'!G132+'gastos 7201'!G132+'invers 7300'!G132+'gastos 9722'!G132+'gastos 9801'!G132+'gastos 9901'!G132</f>
        <v>0</v>
      </c>
      <c r="H132" s="36">
        <f>'gastos 0001'!H132+'gastos 0099'!H132+'gastos 7201'!H132+'invers 7300'!H132+'gastos 9722'!H132+'gastos 9801'!H132+'gastos 9901'!H132</f>
        <v>0</v>
      </c>
      <c r="I132" s="36">
        <f>'gastos 0001'!I132+'gastos 0099'!I132+'gastos 7201'!I132+'invers 7300'!I132+'gastos 9722'!I132+'gastos 9801'!I132+'gastos 9901'!I132</f>
        <v>0</v>
      </c>
      <c r="J132" s="36">
        <f>'gastos 0001'!J132+'gastos 0099'!J132+'gastos 7201'!J132+'invers 7300'!J132+'gastos 9722'!J132+'gastos 9801'!J132+'gastos 9901'!J132</f>
        <v>0</v>
      </c>
      <c r="K132" s="36">
        <f>'gastos 0001'!K132+'gastos 0099'!K132+'gastos 7201'!K132+'invers 7300'!K132+'gastos 9722'!K132+'gastos 9801'!K132+'gastos 9901'!K132</f>
        <v>0</v>
      </c>
      <c r="L132" s="33">
        <f t="shared" ref="L132:L134" si="247">F132+H132+J132</f>
        <v>0</v>
      </c>
      <c r="M132" s="34">
        <f t="shared" si="203"/>
        <v>0</v>
      </c>
      <c r="N132" s="33">
        <f t="shared" ref="N132:N134" si="248">G132+I132+K132</f>
        <v>0</v>
      </c>
      <c r="O132" s="34">
        <f t="shared" si="127"/>
        <v>0</v>
      </c>
      <c r="P132" s="56">
        <f>'gastos 0001'!P132+'gastos 0099'!P132+'gastos 7201'!P132+'invers 7300'!P132+'gastos 9722'!P132+'gastos 9801'!P132+'gastos 9901'!P132</f>
        <v>0</v>
      </c>
      <c r="Q132" s="56">
        <f>'gastos 0001'!Q132+'gastos 0099'!Q132+'gastos 7201'!Q132+'invers 7300'!Q132+'gastos 9722'!Q132+'gastos 9801'!Q132+'gastos 9901'!Q132</f>
        <v>0</v>
      </c>
      <c r="R132" s="56">
        <f>'gastos 0001'!R132+'gastos 0099'!R132+'gastos 7201'!R132+'invers 7300'!R132+'gastos 9722'!R132+'gastos 9801'!R132+'gastos 9901'!R132</f>
        <v>0</v>
      </c>
      <c r="S132" s="56">
        <f>'gastos 0001'!S132+'gastos 0099'!S132+'gastos 7201'!S132+'invers 7300'!S132+'gastos 9722'!S132+'gastos 9801'!S132+'gastos 9901'!S132</f>
        <v>0</v>
      </c>
      <c r="T132" s="56">
        <f>'gastos 0001'!T132+'gastos 0099'!T132+'gastos 7201'!T132+'invers 7300'!T132+'gastos 9722'!T132+'gastos 9801'!T132+'gastos 9901'!T132</f>
        <v>0</v>
      </c>
      <c r="U132" s="56">
        <f>'gastos 0001'!U132+'gastos 0099'!U132+'gastos 7201'!U132+'invers 7300'!U132+'gastos 9722'!U132+'gastos 9801'!U132+'gastos 9901'!U132</f>
        <v>0</v>
      </c>
      <c r="V132" s="33">
        <f t="shared" ref="V132:V134" si="249">P132+R132+T132</f>
        <v>0</v>
      </c>
      <c r="W132" s="34">
        <f t="shared" si="205"/>
        <v>0</v>
      </c>
      <c r="X132" s="33">
        <f t="shared" ref="X132:X134" si="250">Q132+S132+U132</f>
        <v>0</v>
      </c>
      <c r="Y132" s="34">
        <f t="shared" si="131"/>
        <v>0</v>
      </c>
      <c r="Z132" s="56">
        <f>'gastos 0001'!Z132+'gastos 0099'!Z132+'gastos 7201'!Z132+'invers 7300'!Z132+'gastos 9722'!Z132+'gastos 9801'!Z132+'gastos 9901'!Z132</f>
        <v>0</v>
      </c>
      <c r="AA132" s="56">
        <f>'gastos 0001'!AA132+'gastos 0099'!AA132+'gastos 7201'!AA132+'invers 7300'!AA132+'gastos 9722'!AA132+'gastos 9801'!AA132+'gastos 9901'!AA132</f>
        <v>0</v>
      </c>
      <c r="AB132" s="56">
        <f>'gastos 0001'!AB132+'gastos 0099'!AB132+'gastos 7201'!AB132+'invers 7300'!AB132+'gastos 9722'!AB132+'gastos 9801'!AB132+'gastos 9901'!AB132</f>
        <v>0</v>
      </c>
      <c r="AC132" s="56">
        <f>'gastos 0001'!AC132+'gastos 0099'!AC132+'gastos 7201'!AC132+'invers 7300'!AC132+'gastos 9722'!AC132+'gastos 9801'!AC132+'gastos 9901'!AC132</f>
        <v>0</v>
      </c>
      <c r="AD132" s="56">
        <f>'gastos 0001'!AD132+'gastos 0099'!AD132+'gastos 7201'!AD132+'invers 7300'!AD132+'gastos 9722'!AD132+'gastos 9801'!AD132+'gastos 9901'!AD132</f>
        <v>0</v>
      </c>
      <c r="AE132" s="56">
        <f>'gastos 0001'!AE132+'gastos 0099'!AE132+'gastos 7201'!AE132+'invers 7300'!AE132+'gastos 9722'!AE132+'gastos 9801'!AE132+'gastos 9901'!AE132</f>
        <v>0</v>
      </c>
      <c r="AF132" s="33">
        <f t="shared" ref="AF132:AF134" si="251">Z132+AB132+AD132</f>
        <v>0</v>
      </c>
      <c r="AG132" s="34">
        <f t="shared" si="207"/>
        <v>0</v>
      </c>
      <c r="AH132" s="33">
        <f t="shared" ref="AH132:AH134" si="252">AA132+AC132+AE132</f>
        <v>0</v>
      </c>
      <c r="AI132" s="34">
        <f t="shared" si="135"/>
        <v>0</v>
      </c>
      <c r="AJ132" s="56">
        <f>'gastos 0001'!AJ132+'gastos 0099'!AJ132+'gastos 7201'!AJ132+'invers 7300'!AJ132+'gastos 9722'!AJ132+'gastos 9801'!AJ132+'gastos 9901'!AJ132</f>
        <v>0</v>
      </c>
      <c r="AK132" s="56">
        <f>'gastos 0001'!AK132+'gastos 0099'!AK132+'gastos 7201'!AK132+'invers 7300'!AK132+'gastos 9722'!AK132+'gastos 9801'!AK132+'gastos 9901'!AK132</f>
        <v>0</v>
      </c>
      <c r="AL132" s="56">
        <f>'gastos 0001'!AL132+'gastos 0099'!AL132+'gastos 7201'!AL132+'invers 7300'!AL132+'gastos 9722'!AL132+'gastos 9801'!AL132+'gastos 9901'!AL132</f>
        <v>0</v>
      </c>
      <c r="AM132" s="56">
        <f>'gastos 0001'!AM132+'gastos 0099'!AM132+'gastos 7201'!AM132+'invers 7300'!AM132+'gastos 9722'!AM132+'gastos 9801'!AM132+'gastos 9901'!AM132</f>
        <v>0</v>
      </c>
      <c r="AN132" s="56">
        <f>'gastos 0001'!AN132+'gastos 0099'!AN132+'gastos 7201'!AN132+'invers 7300'!AN132+'gastos 9722'!AN132+'gastos 9801'!AN132+'gastos 9901'!AN132</f>
        <v>0</v>
      </c>
      <c r="AO132" s="56">
        <f>'gastos 0001'!AO132+'gastos 0099'!AO132+'gastos 7201'!AO132+'invers 7300'!AO132+'gastos 9722'!AO132+'gastos 9801'!AO132+'gastos 9901'!AO132</f>
        <v>0</v>
      </c>
      <c r="AP132" s="33">
        <f t="shared" ref="AP132:AP134" si="253">AJ132+AL132+AN132</f>
        <v>0</v>
      </c>
      <c r="AQ132" s="34">
        <f t="shared" si="137"/>
        <v>0</v>
      </c>
      <c r="AR132" s="33">
        <f t="shared" ref="AR132:AR134" si="254">AK132+AM132+AO132</f>
        <v>0</v>
      </c>
      <c r="AS132" s="34">
        <f t="shared" si="139"/>
        <v>0</v>
      </c>
      <c r="AT132" s="33">
        <f t="shared" ref="AT132:AT134" si="255">L132+V132+AF132+AP132</f>
        <v>0</v>
      </c>
      <c r="AU132" s="34">
        <f t="shared" si="140"/>
        <v>0</v>
      </c>
      <c r="AV132" s="33">
        <f t="shared" ref="AV132:AV134" si="256">N132+X132+AH132+AR132</f>
        <v>0</v>
      </c>
      <c r="AW132" s="34">
        <f t="shared" si="141"/>
        <v>0</v>
      </c>
      <c r="AX132" s="57">
        <f t="shared" si="144"/>
        <v>0</v>
      </c>
    </row>
    <row r="133" spans="1:50" ht="15" hidden="1" x14ac:dyDescent="0.25">
      <c r="A133" s="37">
        <v>66400</v>
      </c>
      <c r="B133" s="30" t="s">
        <v>156</v>
      </c>
      <c r="C133" s="96">
        <f>'gastos 0001'!C133+'gastos 0099'!C133+'gastos 7201'!C133+'invers 7300'!C133+'gastos 9722'!C133+'gastos 9801'!C133+'gastos 9901'!C133</f>
        <v>0</v>
      </c>
      <c r="D133" s="96">
        <f>'gastos 0001'!D133+'gastos 0099'!D133+'gastos 7201'!D133+'invers 7300'!D133+'gastos 9722'!D133+'gastos 9801'!D133+'gastos 9901'!D133</f>
        <v>0</v>
      </c>
      <c r="E133" s="96">
        <f t="shared" si="246"/>
        <v>0</v>
      </c>
      <c r="F133" s="107">
        <f>'gastos 0001'!F133+'gastos 0099'!F133+'gastos 7201'!F133+'invers 7300'!F133+'gastos 9722'!F133+'gastos 9801'!F133+'gastos 9901'!F133</f>
        <v>0</v>
      </c>
      <c r="G133" s="56">
        <f>'gastos 0001'!G133+'gastos 0099'!G133+'gastos 7201'!G133+'invers 7300'!G133+'gastos 9722'!G133+'gastos 9801'!G133+'gastos 9901'!G133</f>
        <v>0</v>
      </c>
      <c r="H133" s="36">
        <f>'gastos 0001'!H133+'gastos 0099'!H133+'gastos 7201'!H133+'invers 7300'!H133+'gastos 9722'!H133+'gastos 9801'!H133+'gastos 9901'!H133</f>
        <v>0</v>
      </c>
      <c r="I133" s="36">
        <f>'gastos 0001'!I133+'gastos 0099'!I133+'gastos 7201'!I133+'invers 7300'!I133+'gastos 9722'!I133+'gastos 9801'!I133+'gastos 9901'!I133</f>
        <v>0</v>
      </c>
      <c r="J133" s="36">
        <f>'gastos 0001'!J133+'gastos 0099'!J133+'gastos 7201'!J133+'invers 7300'!J133+'gastos 9722'!J133+'gastos 9801'!J133+'gastos 9901'!J133</f>
        <v>0</v>
      </c>
      <c r="K133" s="36">
        <f>'gastos 0001'!K133+'gastos 0099'!K133+'gastos 7201'!K133+'invers 7300'!K133+'gastos 9722'!K133+'gastos 9801'!K133+'gastos 9901'!K133</f>
        <v>0</v>
      </c>
      <c r="L133" s="33">
        <f t="shared" si="247"/>
        <v>0</v>
      </c>
      <c r="M133" s="34">
        <f t="shared" si="203"/>
        <v>0</v>
      </c>
      <c r="N133" s="33">
        <f t="shared" si="248"/>
        <v>0</v>
      </c>
      <c r="O133" s="34">
        <f t="shared" si="127"/>
        <v>0</v>
      </c>
      <c r="P133" s="56">
        <f>'gastos 0001'!P133+'gastos 0099'!P133+'gastos 7201'!P133+'invers 7300'!P133+'gastos 9722'!P133+'gastos 9801'!P133+'gastos 9901'!P133</f>
        <v>0</v>
      </c>
      <c r="Q133" s="56">
        <f>'gastos 0001'!Q133+'gastos 0099'!Q133+'gastos 7201'!Q133+'invers 7300'!Q133+'gastos 9722'!Q133+'gastos 9801'!Q133+'gastos 9901'!Q133</f>
        <v>0</v>
      </c>
      <c r="R133" s="56">
        <f>'gastos 0001'!R133+'gastos 0099'!R133+'gastos 7201'!R133+'invers 7300'!R133+'gastos 9722'!R133+'gastos 9801'!R133+'gastos 9901'!R133</f>
        <v>0</v>
      </c>
      <c r="S133" s="56">
        <f>'gastos 0001'!S133+'gastos 0099'!S133+'gastos 7201'!S133+'invers 7300'!S133+'gastos 9722'!S133+'gastos 9801'!S133+'gastos 9901'!S133</f>
        <v>0</v>
      </c>
      <c r="T133" s="56">
        <f>'gastos 0001'!T133+'gastos 0099'!T133+'gastos 7201'!T133+'invers 7300'!T133+'gastos 9722'!T133+'gastos 9801'!T133+'gastos 9901'!T133</f>
        <v>0</v>
      </c>
      <c r="U133" s="56">
        <f>'gastos 0001'!U133+'gastos 0099'!U133+'gastos 7201'!U133+'invers 7300'!U133+'gastos 9722'!U133+'gastos 9801'!U133+'gastos 9901'!U133</f>
        <v>0</v>
      </c>
      <c r="V133" s="33">
        <f t="shared" si="249"/>
        <v>0</v>
      </c>
      <c r="W133" s="34">
        <f t="shared" si="205"/>
        <v>0</v>
      </c>
      <c r="X133" s="33">
        <f t="shared" si="250"/>
        <v>0</v>
      </c>
      <c r="Y133" s="34">
        <f t="shared" si="131"/>
        <v>0</v>
      </c>
      <c r="Z133" s="56">
        <f>'gastos 0001'!Z133+'gastos 0099'!Z133+'gastos 7201'!Z133+'invers 7300'!Z133+'gastos 9722'!Z133+'gastos 9801'!Z133+'gastos 9901'!Z133</f>
        <v>0</v>
      </c>
      <c r="AA133" s="56">
        <f>'gastos 0001'!AA133+'gastos 0099'!AA133+'gastos 7201'!AA133+'invers 7300'!AA133+'gastos 9722'!AA133+'gastos 9801'!AA133+'gastos 9901'!AA133</f>
        <v>0</v>
      </c>
      <c r="AB133" s="56">
        <f>'gastos 0001'!AB133+'gastos 0099'!AB133+'gastos 7201'!AB133+'invers 7300'!AB133+'gastos 9722'!AB133+'gastos 9801'!AB133+'gastos 9901'!AB133</f>
        <v>0</v>
      </c>
      <c r="AC133" s="56">
        <f>'gastos 0001'!AC133+'gastos 0099'!AC133+'gastos 7201'!AC133+'invers 7300'!AC133+'gastos 9722'!AC133+'gastos 9801'!AC133+'gastos 9901'!AC133</f>
        <v>0</v>
      </c>
      <c r="AD133" s="56">
        <f>'gastos 0001'!AD133+'gastos 0099'!AD133+'gastos 7201'!AD133+'invers 7300'!AD133+'gastos 9722'!AD133+'gastos 9801'!AD133+'gastos 9901'!AD133</f>
        <v>0</v>
      </c>
      <c r="AE133" s="56">
        <f>'gastos 0001'!AE133+'gastos 0099'!AE133+'gastos 7201'!AE133+'invers 7300'!AE133+'gastos 9722'!AE133+'gastos 9801'!AE133+'gastos 9901'!AE133</f>
        <v>0</v>
      </c>
      <c r="AF133" s="33">
        <f t="shared" si="251"/>
        <v>0</v>
      </c>
      <c r="AG133" s="34">
        <f t="shared" si="207"/>
        <v>0</v>
      </c>
      <c r="AH133" s="33">
        <f t="shared" si="252"/>
        <v>0</v>
      </c>
      <c r="AI133" s="34">
        <f t="shared" si="135"/>
        <v>0</v>
      </c>
      <c r="AJ133" s="56">
        <f>'gastos 0001'!AJ133+'gastos 0099'!AJ133+'gastos 7201'!AJ133+'invers 7300'!AJ133+'gastos 9722'!AJ133+'gastos 9801'!AJ133+'gastos 9901'!AJ133</f>
        <v>0</v>
      </c>
      <c r="AK133" s="56">
        <f>'gastos 0001'!AK133+'gastos 0099'!AK133+'gastos 7201'!AK133+'invers 7300'!AK133+'gastos 9722'!AK133+'gastos 9801'!AK133+'gastos 9901'!AK133</f>
        <v>0</v>
      </c>
      <c r="AL133" s="56">
        <f>'gastos 0001'!AL133+'gastos 0099'!AL133+'gastos 7201'!AL133+'invers 7300'!AL133+'gastos 9722'!AL133+'gastos 9801'!AL133+'gastos 9901'!AL133</f>
        <v>0</v>
      </c>
      <c r="AM133" s="56">
        <f>'gastos 0001'!AM133+'gastos 0099'!AM133+'gastos 7201'!AM133+'invers 7300'!AM133+'gastos 9722'!AM133+'gastos 9801'!AM133+'gastos 9901'!AM133</f>
        <v>0</v>
      </c>
      <c r="AN133" s="56">
        <f>'gastos 0001'!AN133+'gastos 0099'!AN133+'gastos 7201'!AN133+'invers 7300'!AN133+'gastos 9722'!AN133+'gastos 9801'!AN133+'gastos 9901'!AN133</f>
        <v>0</v>
      </c>
      <c r="AO133" s="56">
        <f>'gastos 0001'!AO133+'gastos 0099'!AO133+'gastos 7201'!AO133+'invers 7300'!AO133+'gastos 9722'!AO133+'gastos 9801'!AO133+'gastos 9901'!AO133</f>
        <v>0</v>
      </c>
      <c r="AP133" s="33">
        <f t="shared" si="253"/>
        <v>0</v>
      </c>
      <c r="AQ133" s="34">
        <f t="shared" si="137"/>
        <v>0</v>
      </c>
      <c r="AR133" s="33">
        <f t="shared" si="254"/>
        <v>0</v>
      </c>
      <c r="AS133" s="34">
        <f t="shared" si="139"/>
        <v>0</v>
      </c>
      <c r="AT133" s="33">
        <f t="shared" si="255"/>
        <v>0</v>
      </c>
      <c r="AU133" s="34">
        <f t="shared" si="140"/>
        <v>0</v>
      </c>
      <c r="AV133" s="33">
        <f t="shared" si="256"/>
        <v>0</v>
      </c>
      <c r="AW133" s="34">
        <f t="shared" si="141"/>
        <v>0</v>
      </c>
      <c r="AX133" s="57">
        <f t="shared" si="144"/>
        <v>0</v>
      </c>
    </row>
    <row r="134" spans="1:50" ht="15" x14ac:dyDescent="0.25">
      <c r="A134" s="94">
        <v>68200</v>
      </c>
      <c r="B134" s="95" t="s">
        <v>118</v>
      </c>
      <c r="C134" s="96">
        <f>'gastos 0001'!C134+'gastos 0099'!C134+'gastos 7201'!C134+'invers 7300'!C134+'gastos 9722'!C134+'gastos 9801'!C134+'gastos 9901'!C134</f>
        <v>0</v>
      </c>
      <c r="D134" s="96">
        <f>'gastos 0001'!D134+'gastos 0099'!D134+'gastos 7201'!D134+'invers 7300'!D134+'gastos 9722'!D134+'gastos 9801'!D134+'gastos 9901'!D134</f>
        <v>0</v>
      </c>
      <c r="E134" s="96">
        <f t="shared" si="246"/>
        <v>0</v>
      </c>
      <c r="F134" s="107">
        <f>'gastos 0001'!F134+'gastos 0099'!F134+'gastos 7201'!F134+'invers 7300'!F134+'gastos 9722'!F134+'gastos 9801'!F134+'gastos 9901'!F134</f>
        <v>0</v>
      </c>
      <c r="G134" s="56">
        <f>'gastos 0001'!G134+'gastos 0099'!G134+'gastos 7201'!G134+'invers 7300'!G134+'gastos 9722'!G134+'gastos 9801'!G134+'gastos 9901'!G134</f>
        <v>0</v>
      </c>
      <c r="H134" s="36">
        <f>'gastos 0001'!H134+'gastos 0099'!H134+'gastos 7201'!H134+'invers 7300'!H134+'gastos 9722'!H134+'gastos 9801'!H134+'gastos 9901'!H134</f>
        <v>0</v>
      </c>
      <c r="I134" s="36">
        <f>'gastos 0001'!I134+'gastos 0099'!I134+'gastos 7201'!I134+'invers 7300'!I134+'gastos 9722'!I134+'gastos 9801'!I134+'gastos 9901'!I134</f>
        <v>0</v>
      </c>
      <c r="J134" s="36">
        <f>'gastos 0001'!J134+'gastos 0099'!J134+'gastos 7201'!J134+'invers 7300'!J134+'gastos 9722'!J134+'gastos 9801'!J134+'gastos 9901'!J134</f>
        <v>0</v>
      </c>
      <c r="K134" s="36">
        <f>'gastos 0001'!K134+'gastos 0099'!K134+'gastos 7201'!K134+'invers 7300'!K134+'gastos 9722'!K134+'gastos 9801'!K134+'gastos 9901'!K134</f>
        <v>0</v>
      </c>
      <c r="L134" s="33">
        <f t="shared" si="247"/>
        <v>0</v>
      </c>
      <c r="M134" s="34">
        <f t="shared" si="203"/>
        <v>0</v>
      </c>
      <c r="N134" s="33">
        <f t="shared" si="248"/>
        <v>0</v>
      </c>
      <c r="O134" s="34">
        <f t="shared" si="127"/>
        <v>0</v>
      </c>
      <c r="P134" s="56">
        <f>'gastos 0001'!P134+'gastos 0099'!P134+'gastos 7201'!P134+'invers 7300'!P134+'gastos 9722'!P134+'gastos 9801'!P134+'gastos 9901'!P134</f>
        <v>0</v>
      </c>
      <c r="Q134" s="56">
        <f>'gastos 0001'!Q134+'gastos 0099'!Q134+'gastos 7201'!Q134+'invers 7300'!Q134+'gastos 9722'!Q134+'gastos 9801'!Q134+'gastos 9901'!Q134</f>
        <v>0</v>
      </c>
      <c r="R134" s="56">
        <f>'gastos 0001'!R134+'gastos 0099'!R134+'gastos 7201'!R134+'invers 7300'!R134+'gastos 9722'!R134+'gastos 9801'!R134+'gastos 9901'!R134</f>
        <v>0</v>
      </c>
      <c r="S134" s="56">
        <f>'gastos 0001'!S134+'gastos 0099'!S134+'gastos 7201'!S134+'invers 7300'!S134+'gastos 9722'!S134+'gastos 9801'!S134+'gastos 9901'!S134</f>
        <v>0</v>
      </c>
      <c r="T134" s="56">
        <f>'gastos 0001'!T134+'gastos 0099'!T134+'gastos 7201'!T134+'invers 7300'!T134+'gastos 9722'!T134+'gastos 9801'!T134+'gastos 9901'!T134</f>
        <v>0</v>
      </c>
      <c r="U134" s="56">
        <f>'gastos 0001'!U134+'gastos 0099'!U134+'gastos 7201'!U134+'invers 7300'!U134+'gastos 9722'!U134+'gastos 9801'!U134+'gastos 9901'!U134</f>
        <v>0</v>
      </c>
      <c r="V134" s="33">
        <f t="shared" si="249"/>
        <v>0</v>
      </c>
      <c r="W134" s="34">
        <f t="shared" si="205"/>
        <v>0</v>
      </c>
      <c r="X134" s="33">
        <f t="shared" si="250"/>
        <v>0</v>
      </c>
      <c r="Y134" s="34">
        <f t="shared" si="131"/>
        <v>0</v>
      </c>
      <c r="Z134" s="56">
        <f>'gastos 0001'!Z134+'gastos 0099'!Z134+'gastos 7201'!Z134+'invers 7300'!Z134+'gastos 9722'!Z134+'gastos 9801'!Z134+'gastos 9901'!Z134</f>
        <v>0</v>
      </c>
      <c r="AA134" s="56">
        <f>'gastos 0001'!AA134+'gastos 0099'!AA134+'gastos 7201'!AA134+'invers 7300'!AA134+'gastos 9722'!AA134+'gastos 9801'!AA134+'gastos 9901'!AA134</f>
        <v>0</v>
      </c>
      <c r="AB134" s="56">
        <f>'gastos 0001'!AB134+'gastos 0099'!AB134+'gastos 7201'!AB134+'invers 7300'!AB134+'gastos 9722'!AB134+'gastos 9801'!AB134+'gastos 9901'!AB134</f>
        <v>0</v>
      </c>
      <c r="AC134" s="56">
        <f>'gastos 0001'!AC134+'gastos 0099'!AC134+'gastos 7201'!AC134+'invers 7300'!AC134+'gastos 9722'!AC134+'gastos 9801'!AC134+'gastos 9901'!AC134</f>
        <v>0</v>
      </c>
      <c r="AD134" s="56">
        <f>'gastos 0001'!AD134+'gastos 0099'!AD134+'gastos 7201'!AD134+'invers 7300'!AD134+'gastos 9722'!AD134+'gastos 9801'!AD134+'gastos 9901'!AD134</f>
        <v>0</v>
      </c>
      <c r="AE134" s="56">
        <f>'gastos 0001'!AE134+'gastos 0099'!AE134+'gastos 7201'!AE134+'invers 7300'!AE134+'gastos 9722'!AE134+'gastos 9801'!AE134+'gastos 9901'!AE134</f>
        <v>0</v>
      </c>
      <c r="AF134" s="33">
        <f t="shared" si="251"/>
        <v>0</v>
      </c>
      <c r="AG134" s="34">
        <f t="shared" si="207"/>
        <v>0</v>
      </c>
      <c r="AH134" s="33">
        <f t="shared" si="252"/>
        <v>0</v>
      </c>
      <c r="AI134" s="34">
        <f t="shared" si="135"/>
        <v>0</v>
      </c>
      <c r="AJ134" s="56">
        <f>'gastos 0001'!AJ134+'gastos 0099'!AJ134+'gastos 7201'!AJ134+'invers 7300'!AJ134+'gastos 9722'!AJ134+'gastos 9801'!AJ134+'gastos 9901'!AJ134</f>
        <v>0</v>
      </c>
      <c r="AK134" s="56">
        <f>'gastos 0001'!AK134+'gastos 0099'!AK134+'gastos 7201'!AK134+'invers 7300'!AK134+'gastos 9722'!AK134+'gastos 9801'!AK134+'gastos 9901'!AK134</f>
        <v>0</v>
      </c>
      <c r="AL134" s="56">
        <f>'gastos 0001'!AL134+'gastos 0099'!AL134+'gastos 7201'!AL134+'invers 7300'!AL134+'gastos 9722'!AL134+'gastos 9801'!AL134+'gastos 9901'!AL134</f>
        <v>0</v>
      </c>
      <c r="AM134" s="56">
        <f>'gastos 0001'!AM134+'gastos 0099'!AM134+'gastos 7201'!AM134+'invers 7300'!AM134+'gastos 9722'!AM134+'gastos 9801'!AM134+'gastos 9901'!AM134</f>
        <v>0</v>
      </c>
      <c r="AN134" s="56">
        <f>'gastos 0001'!AN134+'gastos 0099'!AN134+'gastos 7201'!AN134+'invers 7300'!AN134+'gastos 9722'!AN134+'gastos 9801'!AN134+'gastos 9901'!AN134</f>
        <v>0</v>
      </c>
      <c r="AO134" s="56">
        <f>'gastos 0001'!AO134+'gastos 0099'!AO134+'gastos 7201'!AO134+'invers 7300'!AO134+'gastos 9722'!AO134+'gastos 9801'!AO134+'gastos 9901'!AO134</f>
        <v>0</v>
      </c>
      <c r="AP134" s="33">
        <f t="shared" si="253"/>
        <v>0</v>
      </c>
      <c r="AQ134" s="34">
        <f t="shared" si="137"/>
        <v>0</v>
      </c>
      <c r="AR134" s="33">
        <f t="shared" si="254"/>
        <v>0</v>
      </c>
      <c r="AS134" s="34">
        <f t="shared" si="139"/>
        <v>0</v>
      </c>
      <c r="AT134" s="33">
        <f t="shared" si="255"/>
        <v>0</v>
      </c>
      <c r="AU134" s="34">
        <f t="shared" si="140"/>
        <v>0</v>
      </c>
      <c r="AV134" s="33">
        <f t="shared" si="256"/>
        <v>0</v>
      </c>
      <c r="AW134" s="34">
        <f t="shared" si="141"/>
        <v>0</v>
      </c>
      <c r="AX134" s="57">
        <f t="shared" si="144"/>
        <v>0</v>
      </c>
    </row>
    <row r="135" spans="1:50" s="19" customFormat="1" ht="15" x14ac:dyDescent="0.25">
      <c r="A135" s="102">
        <v>70000</v>
      </c>
      <c r="B135" s="103" t="s">
        <v>119</v>
      </c>
      <c r="C135" s="40">
        <f>SUM(C136:C139)</f>
        <v>0</v>
      </c>
      <c r="D135" s="40">
        <f t="shared" ref="D135:N135" si="257">SUM(D136:D139)</f>
        <v>0</v>
      </c>
      <c r="E135" s="40">
        <f t="shared" si="257"/>
        <v>0</v>
      </c>
      <c r="F135" s="40">
        <f t="shared" si="257"/>
        <v>0</v>
      </c>
      <c r="G135" s="40">
        <f t="shared" si="257"/>
        <v>0</v>
      </c>
      <c r="H135" s="40">
        <f t="shared" si="257"/>
        <v>0</v>
      </c>
      <c r="I135" s="40">
        <f t="shared" si="257"/>
        <v>0</v>
      </c>
      <c r="J135" s="40">
        <f t="shared" si="257"/>
        <v>0</v>
      </c>
      <c r="K135" s="40">
        <f t="shared" si="257"/>
        <v>0</v>
      </c>
      <c r="L135" s="40">
        <f t="shared" si="257"/>
        <v>0</v>
      </c>
      <c r="M135" s="26">
        <f t="shared" si="203"/>
        <v>0</v>
      </c>
      <c r="N135" s="40">
        <f t="shared" si="257"/>
        <v>0</v>
      </c>
      <c r="O135" s="26">
        <f t="shared" si="127"/>
        <v>0</v>
      </c>
      <c r="P135" s="40">
        <f t="shared" ref="P135:V135" si="258">SUM(P136:P139)</f>
        <v>0</v>
      </c>
      <c r="Q135" s="40">
        <f t="shared" si="258"/>
        <v>0</v>
      </c>
      <c r="R135" s="40">
        <f t="shared" si="258"/>
        <v>0</v>
      </c>
      <c r="S135" s="40">
        <f t="shared" si="258"/>
        <v>0</v>
      </c>
      <c r="T135" s="40">
        <f t="shared" si="258"/>
        <v>0</v>
      </c>
      <c r="U135" s="40">
        <f t="shared" si="258"/>
        <v>0</v>
      </c>
      <c r="V135" s="40">
        <f t="shared" si="258"/>
        <v>0</v>
      </c>
      <c r="W135" s="26">
        <f t="shared" si="205"/>
        <v>0</v>
      </c>
      <c r="X135" s="40">
        <f t="shared" ref="X135" si="259">SUM(X136:X139)</f>
        <v>0</v>
      </c>
      <c r="Y135" s="26">
        <f t="shared" si="131"/>
        <v>0</v>
      </c>
      <c r="Z135" s="40">
        <f t="shared" ref="Z135:AF135" si="260">SUM(Z136:Z139)</f>
        <v>0</v>
      </c>
      <c r="AA135" s="40">
        <f t="shared" si="260"/>
        <v>0</v>
      </c>
      <c r="AB135" s="40">
        <f t="shared" si="260"/>
        <v>0</v>
      </c>
      <c r="AC135" s="40">
        <f t="shared" si="260"/>
        <v>0</v>
      </c>
      <c r="AD135" s="40">
        <f t="shared" si="260"/>
        <v>0</v>
      </c>
      <c r="AE135" s="40">
        <f t="shared" si="260"/>
        <v>0</v>
      </c>
      <c r="AF135" s="40">
        <f t="shared" si="260"/>
        <v>0</v>
      </c>
      <c r="AG135" s="26">
        <f t="shared" si="207"/>
        <v>0</v>
      </c>
      <c r="AH135" s="40">
        <f t="shared" ref="AH135" si="261">SUM(AH136:AH139)</f>
        <v>0</v>
      </c>
      <c r="AI135" s="26">
        <f t="shared" si="135"/>
        <v>0</v>
      </c>
      <c r="AJ135" s="40">
        <f t="shared" ref="AJ135:AP135" si="262">SUM(AJ136:AJ139)</f>
        <v>0</v>
      </c>
      <c r="AK135" s="40">
        <f t="shared" si="262"/>
        <v>0</v>
      </c>
      <c r="AL135" s="40">
        <f t="shared" si="262"/>
        <v>0</v>
      </c>
      <c r="AM135" s="40">
        <f t="shared" si="262"/>
        <v>0</v>
      </c>
      <c r="AN135" s="40">
        <f t="shared" si="262"/>
        <v>0</v>
      </c>
      <c r="AO135" s="40">
        <f t="shared" si="262"/>
        <v>0</v>
      </c>
      <c r="AP135" s="40">
        <f t="shared" si="262"/>
        <v>0</v>
      </c>
      <c r="AQ135" s="26">
        <f t="shared" si="137"/>
        <v>0</v>
      </c>
      <c r="AR135" s="40">
        <f t="shared" ref="AR135" si="263">SUM(AR136:AR139)</f>
        <v>0</v>
      </c>
      <c r="AS135" s="26">
        <f t="shared" si="139"/>
        <v>0</v>
      </c>
      <c r="AT135" s="40">
        <f t="shared" ref="AT135" si="264">SUM(AT136:AT139)</f>
        <v>0</v>
      </c>
      <c r="AU135" s="26">
        <f t="shared" si="140"/>
        <v>0</v>
      </c>
      <c r="AV135" s="40">
        <f t="shared" ref="AV135" si="265">SUM(AV136:AV139)</f>
        <v>0</v>
      </c>
      <c r="AW135" s="26">
        <f t="shared" si="141"/>
        <v>0</v>
      </c>
      <c r="AX135" s="40">
        <f t="shared" ref="AX135" si="266">SUM(AX136:AX139)</f>
        <v>0</v>
      </c>
    </row>
    <row r="136" spans="1:50" ht="15" x14ac:dyDescent="0.25">
      <c r="A136" s="98">
        <v>71220</v>
      </c>
      <c r="B136" s="99" t="s">
        <v>120</v>
      </c>
      <c r="C136" s="96">
        <f>'gastos 0001'!C136+'gastos 0099'!C136+'gastos 7201'!C136+'invers 7300'!C136+'gastos 9722'!C136+'gastos 9801'!C136+'gastos 9901'!C136</f>
        <v>0</v>
      </c>
      <c r="D136" s="96">
        <f>'gastos 0001'!D136+'gastos 0099'!D136+'gastos 7201'!D136+'invers 7300'!D136+'gastos 9722'!D136+'gastos 9801'!D136+'gastos 9901'!D136</f>
        <v>0</v>
      </c>
      <c r="E136" s="96">
        <f t="shared" ref="E136:E138" si="267">SUM(C136:D136)</f>
        <v>0</v>
      </c>
      <c r="F136" s="107">
        <f>'gastos 0001'!F136+'gastos 0099'!F136+'gastos 7201'!F136+'invers 7300'!F136+'gastos 9722'!F136+'gastos 9801'!F136+'gastos 9901'!F136</f>
        <v>0</v>
      </c>
      <c r="G136" s="56">
        <f>'gastos 0001'!G136+'gastos 0099'!G136+'gastos 7201'!G136+'invers 7300'!G136+'gastos 9722'!G136+'gastos 9801'!G136+'gastos 9901'!G136</f>
        <v>0</v>
      </c>
      <c r="H136" s="36">
        <f>'gastos 0001'!H136+'gastos 0099'!H136+'gastos 7201'!H136+'invers 7300'!H136+'gastos 9722'!H136+'gastos 9801'!H136+'gastos 9901'!H136</f>
        <v>0</v>
      </c>
      <c r="I136" s="36">
        <f>'gastos 0001'!I136+'gastos 0099'!I136+'gastos 7201'!I136+'invers 7300'!I136+'gastos 9722'!I136+'gastos 9801'!I136+'gastos 9901'!I136</f>
        <v>0</v>
      </c>
      <c r="J136" s="36">
        <f>'gastos 0001'!J136+'gastos 0099'!J136+'gastos 7201'!J136+'invers 7300'!J136+'gastos 9722'!J136+'gastos 9801'!J136+'gastos 9901'!J136</f>
        <v>0</v>
      </c>
      <c r="K136" s="36">
        <f>'gastos 0001'!K136+'gastos 0099'!K136+'gastos 7201'!K136+'invers 7300'!K136+'gastos 9722'!K136+'gastos 9801'!K136+'gastos 9901'!K136</f>
        <v>0</v>
      </c>
      <c r="L136" s="33">
        <f t="shared" ref="L136:L138" si="268">F136+H136+J136</f>
        <v>0</v>
      </c>
      <c r="M136" s="34">
        <f t="shared" si="203"/>
        <v>0</v>
      </c>
      <c r="N136" s="33">
        <f t="shared" ref="N136:N138" si="269">G136+I136+K136</f>
        <v>0</v>
      </c>
      <c r="O136" s="34">
        <f t="shared" si="127"/>
        <v>0</v>
      </c>
      <c r="P136" s="56">
        <f>'gastos 0001'!P136+'gastos 0099'!P136+'gastos 7201'!P136+'invers 7300'!P136+'gastos 9722'!P136+'gastos 9801'!P136+'gastos 9901'!P136</f>
        <v>0</v>
      </c>
      <c r="Q136" s="56">
        <f>'gastos 0001'!Q136+'gastos 0099'!Q136+'gastos 7201'!Q136+'invers 7300'!Q136+'gastos 9722'!Q136+'gastos 9801'!Q136+'gastos 9901'!Q136</f>
        <v>0</v>
      </c>
      <c r="R136" s="56">
        <f>'gastos 0001'!R136+'gastos 0099'!R136+'gastos 7201'!R136+'invers 7300'!R136+'gastos 9722'!R136+'gastos 9801'!R136+'gastos 9901'!R136</f>
        <v>0</v>
      </c>
      <c r="S136" s="56">
        <f>'gastos 0001'!S136+'gastos 0099'!S136+'gastos 7201'!S136+'invers 7300'!S136+'gastos 9722'!S136+'gastos 9801'!S136+'gastos 9901'!S136</f>
        <v>0</v>
      </c>
      <c r="T136" s="56">
        <f>'gastos 0001'!T136+'gastos 0099'!T136+'gastos 7201'!T136+'invers 7300'!T136+'gastos 9722'!T136+'gastos 9801'!T136+'gastos 9901'!T136</f>
        <v>0</v>
      </c>
      <c r="U136" s="56">
        <f>'gastos 0001'!U136+'gastos 0099'!U136+'gastos 7201'!U136+'invers 7300'!U136+'gastos 9722'!U136+'gastos 9801'!U136+'gastos 9901'!U136</f>
        <v>0</v>
      </c>
      <c r="V136" s="33">
        <f t="shared" ref="V136:V138" si="270">P136+R136+T136</f>
        <v>0</v>
      </c>
      <c r="W136" s="34">
        <f t="shared" si="205"/>
        <v>0</v>
      </c>
      <c r="X136" s="33">
        <f t="shared" ref="X136:X138" si="271">Q136+S136+U136</f>
        <v>0</v>
      </c>
      <c r="Y136" s="34">
        <f t="shared" si="131"/>
        <v>0</v>
      </c>
      <c r="Z136" s="56">
        <f>'gastos 0001'!Z136+'gastos 0099'!Z136+'gastos 7201'!Z136+'invers 7300'!Z136+'gastos 9722'!Z136+'gastos 9801'!Z136+'gastos 9901'!Z136</f>
        <v>0</v>
      </c>
      <c r="AA136" s="56">
        <f>'gastos 0001'!AA136+'gastos 0099'!AA136+'gastos 7201'!AA136+'invers 7300'!AA136+'gastos 9722'!AA136+'gastos 9801'!AA136+'gastos 9901'!AA136</f>
        <v>0</v>
      </c>
      <c r="AB136" s="56">
        <f>'gastos 0001'!AB136+'gastos 0099'!AB136+'gastos 7201'!AB136+'invers 7300'!AB136+'gastos 9722'!AB136+'gastos 9801'!AB136+'gastos 9901'!AB136</f>
        <v>0</v>
      </c>
      <c r="AC136" s="56">
        <f>'gastos 0001'!AC136+'gastos 0099'!AC136+'gastos 7201'!AC136+'invers 7300'!AC136+'gastos 9722'!AC136+'gastos 9801'!AC136+'gastos 9901'!AC136</f>
        <v>0</v>
      </c>
      <c r="AD136" s="56">
        <f>'gastos 0001'!AD136+'gastos 0099'!AD136+'gastos 7201'!AD136+'invers 7300'!AD136+'gastos 9722'!AD136+'gastos 9801'!AD136+'gastos 9901'!AD136</f>
        <v>0</v>
      </c>
      <c r="AE136" s="56">
        <f>'gastos 0001'!AE136+'gastos 0099'!AE136+'gastos 7201'!AE136+'invers 7300'!AE136+'gastos 9722'!AE136+'gastos 9801'!AE136+'gastos 9901'!AE136</f>
        <v>0</v>
      </c>
      <c r="AF136" s="33">
        <f t="shared" ref="AF136:AF138" si="272">Z136+AB136+AD136</f>
        <v>0</v>
      </c>
      <c r="AG136" s="34">
        <f t="shared" si="207"/>
        <v>0</v>
      </c>
      <c r="AH136" s="33">
        <f t="shared" ref="AH136:AH138" si="273">AA136+AC136+AE136</f>
        <v>0</v>
      </c>
      <c r="AI136" s="34">
        <f t="shared" si="135"/>
        <v>0</v>
      </c>
      <c r="AJ136" s="56">
        <f>'gastos 0001'!AJ136+'gastos 0099'!AJ136+'gastos 7201'!AJ136+'invers 7300'!AJ136+'gastos 9722'!AJ136+'gastos 9801'!AJ136+'gastos 9901'!AJ136</f>
        <v>0</v>
      </c>
      <c r="AK136" s="56">
        <f>'gastos 0001'!AK136+'gastos 0099'!AK136+'gastos 7201'!AK136+'invers 7300'!AK136+'gastos 9722'!AK136+'gastos 9801'!AK136+'gastos 9901'!AK136</f>
        <v>0</v>
      </c>
      <c r="AL136" s="56">
        <f>'gastos 0001'!AL136+'gastos 0099'!AL136+'gastos 7201'!AL136+'invers 7300'!AL136+'gastos 9722'!AL136+'gastos 9801'!AL136+'gastos 9901'!AL136</f>
        <v>0</v>
      </c>
      <c r="AM136" s="56">
        <f>'gastos 0001'!AM136+'gastos 0099'!AM136+'gastos 7201'!AM136+'invers 7300'!AM136+'gastos 9722'!AM136+'gastos 9801'!AM136+'gastos 9901'!AM136</f>
        <v>0</v>
      </c>
      <c r="AN136" s="56">
        <f>'gastos 0001'!AN136+'gastos 0099'!AN136+'gastos 7201'!AN136+'invers 7300'!AN136+'gastos 9722'!AN136+'gastos 9801'!AN136+'gastos 9901'!AN136</f>
        <v>0</v>
      </c>
      <c r="AO136" s="56">
        <f>'gastos 0001'!AO136+'gastos 0099'!AO136+'gastos 7201'!AO136+'invers 7300'!AO136+'gastos 9722'!AO136+'gastos 9801'!AO136+'gastos 9901'!AO136</f>
        <v>0</v>
      </c>
      <c r="AP136" s="33">
        <f t="shared" ref="AP136:AP138" si="274">AJ136+AL136+AN136</f>
        <v>0</v>
      </c>
      <c r="AQ136" s="34">
        <f t="shared" si="137"/>
        <v>0</v>
      </c>
      <c r="AR136" s="33">
        <f t="shared" ref="AR136:AR138" si="275">AK136+AM136+AO136</f>
        <v>0</v>
      </c>
      <c r="AS136" s="34">
        <f t="shared" si="139"/>
        <v>0</v>
      </c>
      <c r="AT136" s="33">
        <f t="shared" ref="AT136:AT138" si="276">L136+V136+AF136+AP136</f>
        <v>0</v>
      </c>
      <c r="AU136" s="34">
        <f t="shared" si="140"/>
        <v>0</v>
      </c>
      <c r="AV136" s="33">
        <f t="shared" ref="AV136:AV138" si="277">N136+X136+AH136+AR136</f>
        <v>0</v>
      </c>
      <c r="AW136" s="34">
        <f t="shared" si="141"/>
        <v>0</v>
      </c>
      <c r="AX136" s="57">
        <f t="shared" si="144"/>
        <v>0</v>
      </c>
    </row>
    <row r="137" spans="1:50" ht="15" hidden="1" x14ac:dyDescent="0.25">
      <c r="A137" s="94">
        <v>71300</v>
      </c>
      <c r="B137" s="95" t="s">
        <v>121</v>
      </c>
      <c r="C137" s="96">
        <f>'gastos 0001'!C137+'gastos 0099'!C137+'gastos 7201'!C137+'invers 7300'!C137+'gastos 9722'!C137+'gastos 9801'!C137+'gastos 9901'!C137</f>
        <v>0</v>
      </c>
      <c r="D137" s="96">
        <f>'gastos 0001'!D137+'gastos 0099'!D137+'gastos 7201'!D137+'invers 7300'!D137+'gastos 9722'!D137+'gastos 9801'!D137+'gastos 9901'!D137</f>
        <v>0</v>
      </c>
      <c r="E137" s="96">
        <f t="shared" si="267"/>
        <v>0</v>
      </c>
      <c r="F137" s="107">
        <f>'gastos 0001'!F137+'gastos 0099'!F137+'gastos 7201'!F137+'invers 7300'!F137+'gastos 9722'!F137+'gastos 9801'!F137+'gastos 9901'!F137</f>
        <v>0</v>
      </c>
      <c r="G137" s="56">
        <f>'gastos 0001'!G137+'gastos 0099'!G137+'gastos 7201'!G137+'invers 7300'!G137+'gastos 9722'!G137+'gastos 9801'!G137+'gastos 9901'!G137</f>
        <v>0</v>
      </c>
      <c r="H137" s="36">
        <f>'gastos 0001'!H137+'gastos 0099'!H137+'gastos 7201'!H137+'invers 7300'!H137+'gastos 9722'!H137+'gastos 9801'!H137+'gastos 9901'!H137</f>
        <v>0</v>
      </c>
      <c r="I137" s="36">
        <f>'gastos 0001'!I137+'gastos 0099'!I137+'gastos 7201'!I137+'invers 7300'!I137+'gastos 9722'!I137+'gastos 9801'!I137+'gastos 9901'!I137</f>
        <v>0</v>
      </c>
      <c r="J137" s="36">
        <f>'gastos 0001'!J137+'gastos 0099'!J137+'gastos 7201'!J137+'invers 7300'!J137+'gastos 9722'!J137+'gastos 9801'!J137+'gastos 9901'!J137</f>
        <v>0</v>
      </c>
      <c r="K137" s="36">
        <f>'gastos 0001'!K137+'gastos 0099'!K137+'gastos 7201'!K137+'invers 7300'!K137+'gastos 9722'!K137+'gastos 9801'!K137+'gastos 9901'!K137</f>
        <v>0</v>
      </c>
      <c r="L137" s="33">
        <f t="shared" si="268"/>
        <v>0</v>
      </c>
      <c r="M137" s="34">
        <f t="shared" si="203"/>
        <v>0</v>
      </c>
      <c r="N137" s="33">
        <f t="shared" si="269"/>
        <v>0</v>
      </c>
      <c r="O137" s="34">
        <f t="shared" si="127"/>
        <v>0</v>
      </c>
      <c r="P137" s="56">
        <f>'gastos 0001'!P137+'gastos 0099'!P137+'gastos 7201'!P137+'invers 7300'!P137+'gastos 9722'!P137+'gastos 9801'!P137+'gastos 9901'!P137</f>
        <v>0</v>
      </c>
      <c r="Q137" s="56">
        <f>'gastos 0001'!Q137+'gastos 0099'!Q137+'gastos 7201'!Q137+'invers 7300'!Q137+'gastos 9722'!Q137+'gastos 9801'!Q137+'gastos 9901'!Q137</f>
        <v>0</v>
      </c>
      <c r="R137" s="56">
        <f>'gastos 0001'!R137+'gastos 0099'!R137+'gastos 7201'!R137+'invers 7300'!R137+'gastos 9722'!R137+'gastos 9801'!R137+'gastos 9901'!R137</f>
        <v>0</v>
      </c>
      <c r="S137" s="56">
        <f>'gastos 0001'!S137+'gastos 0099'!S137+'gastos 7201'!S137+'invers 7300'!S137+'gastos 9722'!S137+'gastos 9801'!S137+'gastos 9901'!S137</f>
        <v>0</v>
      </c>
      <c r="T137" s="56">
        <f>'gastos 0001'!T137+'gastos 0099'!T137+'gastos 7201'!T137+'invers 7300'!T137+'gastos 9722'!T137+'gastos 9801'!T137+'gastos 9901'!T137</f>
        <v>0</v>
      </c>
      <c r="U137" s="56">
        <f>'gastos 0001'!U137+'gastos 0099'!U137+'gastos 7201'!U137+'invers 7300'!U137+'gastos 9722'!U137+'gastos 9801'!U137+'gastos 9901'!U137</f>
        <v>0</v>
      </c>
      <c r="V137" s="33">
        <f t="shared" si="270"/>
        <v>0</v>
      </c>
      <c r="W137" s="34">
        <f t="shared" si="205"/>
        <v>0</v>
      </c>
      <c r="X137" s="33">
        <f t="shared" si="271"/>
        <v>0</v>
      </c>
      <c r="Y137" s="34">
        <f t="shared" si="131"/>
        <v>0</v>
      </c>
      <c r="Z137" s="56">
        <f>'gastos 0001'!Z137+'gastos 0099'!Z137+'gastos 7201'!Z137+'invers 7300'!Z137+'gastos 9722'!Z137+'gastos 9801'!Z137+'gastos 9901'!Z137</f>
        <v>0</v>
      </c>
      <c r="AA137" s="56">
        <f>'gastos 0001'!AA137+'gastos 0099'!AA137+'gastos 7201'!AA137+'invers 7300'!AA137+'gastos 9722'!AA137+'gastos 9801'!AA137+'gastos 9901'!AA137</f>
        <v>0</v>
      </c>
      <c r="AB137" s="56">
        <f>'gastos 0001'!AB137+'gastos 0099'!AB137+'gastos 7201'!AB137+'invers 7300'!AB137+'gastos 9722'!AB137+'gastos 9801'!AB137+'gastos 9901'!AB137</f>
        <v>0</v>
      </c>
      <c r="AC137" s="56">
        <f>'gastos 0001'!AC137+'gastos 0099'!AC137+'gastos 7201'!AC137+'invers 7300'!AC137+'gastos 9722'!AC137+'gastos 9801'!AC137+'gastos 9901'!AC137</f>
        <v>0</v>
      </c>
      <c r="AD137" s="56">
        <f>'gastos 0001'!AD137+'gastos 0099'!AD137+'gastos 7201'!AD137+'invers 7300'!AD137+'gastos 9722'!AD137+'gastos 9801'!AD137+'gastos 9901'!AD137</f>
        <v>0</v>
      </c>
      <c r="AE137" s="56">
        <f>'gastos 0001'!AE137+'gastos 0099'!AE137+'gastos 7201'!AE137+'invers 7300'!AE137+'gastos 9722'!AE137+'gastos 9801'!AE137+'gastos 9901'!AE137</f>
        <v>0</v>
      </c>
      <c r="AF137" s="33">
        <f t="shared" si="272"/>
        <v>0</v>
      </c>
      <c r="AG137" s="34">
        <f t="shared" si="207"/>
        <v>0</v>
      </c>
      <c r="AH137" s="33">
        <f t="shared" si="273"/>
        <v>0</v>
      </c>
      <c r="AI137" s="34">
        <f t="shared" si="135"/>
        <v>0</v>
      </c>
      <c r="AJ137" s="56">
        <f>'gastos 0001'!AJ137+'gastos 0099'!AJ137+'gastos 7201'!AJ137+'invers 7300'!AJ137+'gastos 9722'!AJ137+'gastos 9801'!AJ137+'gastos 9901'!AJ137</f>
        <v>0</v>
      </c>
      <c r="AK137" s="56">
        <f>'gastos 0001'!AK137+'gastos 0099'!AK137+'gastos 7201'!AK137+'invers 7300'!AK137+'gastos 9722'!AK137+'gastos 9801'!AK137+'gastos 9901'!AK137</f>
        <v>0</v>
      </c>
      <c r="AL137" s="56">
        <f>'gastos 0001'!AL137+'gastos 0099'!AL137+'gastos 7201'!AL137+'invers 7300'!AL137+'gastos 9722'!AL137+'gastos 9801'!AL137+'gastos 9901'!AL137</f>
        <v>0</v>
      </c>
      <c r="AM137" s="56">
        <f>'gastos 0001'!AM137+'gastos 0099'!AM137+'gastos 7201'!AM137+'invers 7300'!AM137+'gastos 9722'!AM137+'gastos 9801'!AM137+'gastos 9901'!AM137</f>
        <v>0</v>
      </c>
      <c r="AN137" s="56">
        <f>'gastos 0001'!AN137+'gastos 0099'!AN137+'gastos 7201'!AN137+'invers 7300'!AN137+'gastos 9722'!AN137+'gastos 9801'!AN137+'gastos 9901'!AN137</f>
        <v>0</v>
      </c>
      <c r="AO137" s="56">
        <f>'gastos 0001'!AO137+'gastos 0099'!AO137+'gastos 7201'!AO137+'invers 7300'!AO137+'gastos 9722'!AO137+'gastos 9801'!AO137+'gastos 9901'!AO137</f>
        <v>0</v>
      </c>
      <c r="AP137" s="33">
        <f t="shared" si="274"/>
        <v>0</v>
      </c>
      <c r="AQ137" s="34">
        <f t="shared" si="137"/>
        <v>0</v>
      </c>
      <c r="AR137" s="33">
        <f t="shared" si="275"/>
        <v>0</v>
      </c>
      <c r="AS137" s="34">
        <f t="shared" si="139"/>
        <v>0</v>
      </c>
      <c r="AT137" s="33">
        <f t="shared" si="276"/>
        <v>0</v>
      </c>
      <c r="AU137" s="34">
        <f t="shared" si="140"/>
        <v>0</v>
      </c>
      <c r="AV137" s="33">
        <f t="shared" si="277"/>
        <v>0</v>
      </c>
      <c r="AW137" s="34">
        <f t="shared" si="141"/>
        <v>0</v>
      </c>
      <c r="AX137" s="57">
        <f t="shared" si="144"/>
        <v>0</v>
      </c>
    </row>
    <row r="138" spans="1:50" ht="15" x14ac:dyDescent="0.25">
      <c r="A138" s="94">
        <v>73100</v>
      </c>
      <c r="B138" s="95" t="s">
        <v>122</v>
      </c>
      <c r="C138" s="96">
        <f>'gastos 0001'!C138+'gastos 0099'!C138+'gastos 7201'!C138+'invers 7300'!C138+'gastos 9722'!C138+'gastos 9801'!C138+'gastos 9901'!C138</f>
        <v>0</v>
      </c>
      <c r="D138" s="96">
        <f>'gastos 0001'!D138+'gastos 0099'!D138+'gastos 7201'!D138+'invers 7300'!D138+'gastos 9722'!D138+'gastos 9801'!D138+'gastos 9901'!D138</f>
        <v>0</v>
      </c>
      <c r="E138" s="96">
        <f t="shared" si="267"/>
        <v>0</v>
      </c>
      <c r="F138" s="107">
        <f>'gastos 0001'!F138+'gastos 0099'!F138+'gastos 7201'!F138+'invers 7300'!F138+'gastos 9722'!F138+'gastos 9801'!F138+'gastos 9901'!F138</f>
        <v>0</v>
      </c>
      <c r="G138" s="56">
        <f>'gastos 0001'!G138+'gastos 0099'!G138+'gastos 7201'!G138+'invers 7300'!G138+'gastos 9722'!G138+'gastos 9801'!G138+'gastos 9901'!G138</f>
        <v>0</v>
      </c>
      <c r="H138" s="36">
        <f>'gastos 0001'!H138+'gastos 0099'!H138+'gastos 7201'!H138+'invers 7300'!H138+'gastos 9722'!H138+'gastos 9801'!H138+'gastos 9901'!H138</f>
        <v>0</v>
      </c>
      <c r="I138" s="36">
        <f>'gastos 0001'!I138+'gastos 0099'!I138+'gastos 7201'!I138+'invers 7300'!I138+'gastos 9722'!I138+'gastos 9801'!I138+'gastos 9901'!I138</f>
        <v>0</v>
      </c>
      <c r="J138" s="36">
        <f>'gastos 0001'!J138+'gastos 0099'!J138+'gastos 7201'!J138+'invers 7300'!J138+'gastos 9722'!J138+'gastos 9801'!J138+'gastos 9901'!J138</f>
        <v>0</v>
      </c>
      <c r="K138" s="36">
        <f>'gastos 0001'!K138+'gastos 0099'!K138+'gastos 7201'!K138+'invers 7300'!K138+'gastos 9722'!K138+'gastos 9801'!K138+'gastos 9901'!K138</f>
        <v>0</v>
      </c>
      <c r="L138" s="33">
        <f t="shared" si="268"/>
        <v>0</v>
      </c>
      <c r="M138" s="34">
        <f t="shared" si="203"/>
        <v>0</v>
      </c>
      <c r="N138" s="33">
        <f t="shared" si="269"/>
        <v>0</v>
      </c>
      <c r="O138" s="34">
        <f t="shared" si="127"/>
        <v>0</v>
      </c>
      <c r="P138" s="56">
        <f>'gastos 0001'!P138+'gastos 0099'!P138+'gastos 7201'!P138+'invers 7300'!P138+'gastos 9722'!P138+'gastos 9801'!P138+'gastos 9901'!P138</f>
        <v>0</v>
      </c>
      <c r="Q138" s="56">
        <f>'gastos 0001'!Q138+'gastos 0099'!Q138+'gastos 7201'!Q138+'invers 7300'!Q138+'gastos 9722'!Q138+'gastos 9801'!Q138+'gastos 9901'!Q138</f>
        <v>0</v>
      </c>
      <c r="R138" s="56">
        <f>'gastos 0001'!R138+'gastos 0099'!R138+'gastos 7201'!R138+'invers 7300'!R138+'gastos 9722'!R138+'gastos 9801'!R138+'gastos 9901'!R138</f>
        <v>0</v>
      </c>
      <c r="S138" s="56">
        <f>'gastos 0001'!S138+'gastos 0099'!S138+'gastos 7201'!S138+'invers 7300'!S138+'gastos 9722'!S138+'gastos 9801'!S138+'gastos 9901'!S138</f>
        <v>0</v>
      </c>
      <c r="T138" s="56">
        <f>'gastos 0001'!T138+'gastos 0099'!T138+'gastos 7201'!T138+'invers 7300'!T138+'gastos 9722'!T138+'gastos 9801'!T138+'gastos 9901'!T138</f>
        <v>0</v>
      </c>
      <c r="U138" s="56">
        <f>'gastos 0001'!U138+'gastos 0099'!U138+'gastos 7201'!U138+'invers 7300'!U138+'gastos 9722'!U138+'gastos 9801'!U138+'gastos 9901'!U138</f>
        <v>0</v>
      </c>
      <c r="V138" s="33">
        <f t="shared" si="270"/>
        <v>0</v>
      </c>
      <c r="W138" s="34">
        <f t="shared" si="205"/>
        <v>0</v>
      </c>
      <c r="X138" s="33">
        <f t="shared" si="271"/>
        <v>0</v>
      </c>
      <c r="Y138" s="34">
        <f t="shared" si="131"/>
        <v>0</v>
      </c>
      <c r="Z138" s="56">
        <f>'gastos 0001'!Z138+'gastos 0099'!Z138+'gastos 7201'!Z138+'invers 7300'!Z138+'gastos 9722'!Z138+'gastos 9801'!Z138+'gastos 9901'!Z138</f>
        <v>0</v>
      </c>
      <c r="AA138" s="56">
        <f>'gastos 0001'!AA138+'gastos 0099'!AA138+'gastos 7201'!AA138+'invers 7300'!AA138+'gastos 9722'!AA138+'gastos 9801'!AA138+'gastos 9901'!AA138</f>
        <v>0</v>
      </c>
      <c r="AB138" s="56">
        <f>'gastos 0001'!AB138+'gastos 0099'!AB138+'gastos 7201'!AB138+'invers 7300'!AB138+'gastos 9722'!AB138+'gastos 9801'!AB138+'gastos 9901'!AB138</f>
        <v>0</v>
      </c>
      <c r="AC138" s="56">
        <f>'gastos 0001'!AC138+'gastos 0099'!AC138+'gastos 7201'!AC138+'invers 7300'!AC138+'gastos 9722'!AC138+'gastos 9801'!AC138+'gastos 9901'!AC138</f>
        <v>0</v>
      </c>
      <c r="AD138" s="56">
        <f>'gastos 0001'!AD138+'gastos 0099'!AD138+'gastos 7201'!AD138+'invers 7300'!AD138+'gastos 9722'!AD138+'gastos 9801'!AD138+'gastos 9901'!AD138</f>
        <v>0</v>
      </c>
      <c r="AE138" s="56">
        <f>'gastos 0001'!AE138+'gastos 0099'!AE138+'gastos 7201'!AE138+'invers 7300'!AE138+'gastos 9722'!AE138+'gastos 9801'!AE138+'gastos 9901'!AE138</f>
        <v>0</v>
      </c>
      <c r="AF138" s="33">
        <f t="shared" si="272"/>
        <v>0</v>
      </c>
      <c r="AG138" s="34">
        <f t="shared" si="207"/>
        <v>0</v>
      </c>
      <c r="AH138" s="33">
        <f t="shared" si="273"/>
        <v>0</v>
      </c>
      <c r="AI138" s="34">
        <f t="shared" si="135"/>
        <v>0</v>
      </c>
      <c r="AJ138" s="56">
        <f>'gastos 0001'!AJ138+'gastos 0099'!AJ138+'gastos 7201'!AJ138+'invers 7300'!AJ138+'gastos 9722'!AJ138+'gastos 9801'!AJ138+'gastos 9901'!AJ138</f>
        <v>0</v>
      </c>
      <c r="AK138" s="56">
        <f>'gastos 0001'!AK138+'gastos 0099'!AK138+'gastos 7201'!AK138+'invers 7300'!AK138+'gastos 9722'!AK138+'gastos 9801'!AK138+'gastos 9901'!AK138</f>
        <v>0</v>
      </c>
      <c r="AL138" s="56">
        <f>'gastos 0001'!AL138+'gastos 0099'!AL138+'gastos 7201'!AL138+'invers 7300'!AL138+'gastos 9722'!AL138+'gastos 9801'!AL138+'gastos 9901'!AL138</f>
        <v>0</v>
      </c>
      <c r="AM138" s="56">
        <f>'gastos 0001'!AM138+'gastos 0099'!AM138+'gastos 7201'!AM138+'invers 7300'!AM138+'gastos 9722'!AM138+'gastos 9801'!AM138+'gastos 9901'!AM138</f>
        <v>0</v>
      </c>
      <c r="AN138" s="56">
        <f>'gastos 0001'!AN138+'gastos 0099'!AN138+'gastos 7201'!AN138+'invers 7300'!AN138+'gastos 9722'!AN138+'gastos 9801'!AN138+'gastos 9901'!AN138</f>
        <v>0</v>
      </c>
      <c r="AO138" s="56">
        <f>'gastos 0001'!AO138+'gastos 0099'!AO138+'gastos 7201'!AO138+'invers 7300'!AO138+'gastos 9722'!AO138+'gastos 9801'!AO138+'gastos 9901'!AO138</f>
        <v>0</v>
      </c>
      <c r="AP138" s="33">
        <f t="shared" si="274"/>
        <v>0</v>
      </c>
      <c r="AQ138" s="34">
        <f t="shared" si="137"/>
        <v>0</v>
      </c>
      <c r="AR138" s="33">
        <f t="shared" si="275"/>
        <v>0</v>
      </c>
      <c r="AS138" s="34">
        <f t="shared" si="139"/>
        <v>0</v>
      </c>
      <c r="AT138" s="33">
        <f t="shared" si="276"/>
        <v>0</v>
      </c>
      <c r="AU138" s="34">
        <f t="shared" si="140"/>
        <v>0</v>
      </c>
      <c r="AV138" s="33">
        <f t="shared" si="277"/>
        <v>0</v>
      </c>
      <c r="AW138" s="34">
        <f t="shared" si="141"/>
        <v>0</v>
      </c>
      <c r="AX138" s="57">
        <f t="shared" si="144"/>
        <v>0</v>
      </c>
    </row>
    <row r="139" spans="1:50" ht="15" x14ac:dyDescent="0.25">
      <c r="A139" s="29">
        <v>73200</v>
      </c>
      <c r="B139" s="63" t="s">
        <v>200</v>
      </c>
      <c r="C139" s="96">
        <f>'gastos 0001'!C139+'gastos 0099'!C139+'gastos 7201'!C139+'invers 7300'!C139+'gastos 9722'!C139+'gastos 9801'!C139+'gastos 9901'!C139</f>
        <v>0</v>
      </c>
      <c r="D139" s="96">
        <f>'gastos 0001'!D139+'gastos 0099'!D139+'gastos 7201'!D139+'invers 7300'!D139+'gastos 9722'!D139+'gastos 9801'!D139+'gastos 9901'!D139</f>
        <v>0</v>
      </c>
      <c r="E139" s="96">
        <f t="shared" ref="E139" si="278">SUM(C139:D139)</f>
        <v>0</v>
      </c>
      <c r="F139" s="107">
        <f>'gastos 0001'!F139+'gastos 0099'!F139+'gastos 7201'!F139+'invers 7300'!F139+'gastos 9722'!F139+'gastos 9801'!F139+'gastos 9901'!F139</f>
        <v>0</v>
      </c>
      <c r="G139" s="56">
        <f>'gastos 0001'!G139+'gastos 0099'!G139+'gastos 7201'!G139+'invers 7300'!G139+'gastos 9722'!G139+'gastos 9801'!G139+'gastos 9901'!G139</f>
        <v>0</v>
      </c>
      <c r="H139" s="36">
        <f>'gastos 0001'!H139+'gastos 0099'!H139+'gastos 7201'!H139+'invers 7300'!H139+'gastos 9722'!H139+'gastos 9801'!H139+'gastos 9901'!H139</f>
        <v>0</v>
      </c>
      <c r="I139" s="36">
        <f>'gastos 0001'!I139+'gastos 0099'!I139+'gastos 7201'!I139+'invers 7300'!I139+'gastos 9722'!I139+'gastos 9801'!I139+'gastos 9901'!I139</f>
        <v>0</v>
      </c>
      <c r="J139" s="36">
        <f>'gastos 0001'!J139+'gastos 0099'!J139+'gastos 7201'!J139+'invers 7300'!J139+'gastos 9722'!J139+'gastos 9801'!J139+'gastos 9901'!J139</f>
        <v>0</v>
      </c>
      <c r="K139" s="36">
        <f>'gastos 0001'!K139+'gastos 0099'!K139+'gastos 7201'!K139+'invers 7300'!K139+'gastos 9722'!K139+'gastos 9801'!K139+'gastos 9901'!K139</f>
        <v>0</v>
      </c>
      <c r="L139" s="33">
        <f t="shared" ref="L139" si="279">F139+H139+J139</f>
        <v>0</v>
      </c>
      <c r="M139" s="34">
        <f t="shared" ref="M139" si="280">(IFERROR(L139/$E139,0))</f>
        <v>0</v>
      </c>
      <c r="N139" s="33">
        <f t="shared" ref="N139" si="281">G139+I139+K139</f>
        <v>0</v>
      </c>
      <c r="O139" s="34">
        <f t="shared" ref="O139" si="282">(IFERROR(N139/L139,0))</f>
        <v>0</v>
      </c>
      <c r="P139" s="56">
        <f>'gastos 0001'!P139+'gastos 0099'!P139+'gastos 7201'!P139+'invers 7300'!P139+'gastos 9722'!P139+'gastos 9801'!P139+'gastos 9901'!P139</f>
        <v>0</v>
      </c>
      <c r="Q139" s="56">
        <f>'gastos 0001'!Q139+'gastos 0099'!Q139+'gastos 7201'!Q139+'invers 7300'!Q139+'gastos 9722'!Q139+'gastos 9801'!Q139+'gastos 9901'!Q139</f>
        <v>0</v>
      </c>
      <c r="R139" s="56">
        <f>'gastos 0001'!R139+'gastos 0099'!R139+'gastos 7201'!R139+'invers 7300'!R139+'gastos 9722'!R139+'gastos 9801'!R139+'gastos 9901'!R139</f>
        <v>0</v>
      </c>
      <c r="S139" s="56">
        <f>'gastos 0001'!S139+'gastos 0099'!S139+'gastos 7201'!S139+'invers 7300'!S139+'gastos 9722'!S139+'gastos 9801'!S139+'gastos 9901'!S139</f>
        <v>0</v>
      </c>
      <c r="T139" s="56">
        <f>'gastos 0001'!T139+'gastos 0099'!T139+'gastos 7201'!T139+'invers 7300'!T139+'gastos 9722'!T139+'gastos 9801'!T139+'gastos 9901'!T139</f>
        <v>0</v>
      </c>
      <c r="U139" s="56">
        <f>'gastos 0001'!U139+'gastos 0099'!U139+'gastos 7201'!U139+'invers 7300'!U139+'gastos 9722'!U139+'gastos 9801'!U139+'gastos 9901'!U139</f>
        <v>0</v>
      </c>
      <c r="V139" s="33">
        <f t="shared" ref="V139" si="283">P139+R139+T139</f>
        <v>0</v>
      </c>
      <c r="W139" s="34">
        <f t="shared" ref="W139" si="284">(IFERROR(V139/$E139,0))</f>
        <v>0</v>
      </c>
      <c r="X139" s="33">
        <f t="shared" ref="X139" si="285">Q139+S139+U139</f>
        <v>0</v>
      </c>
      <c r="Y139" s="34">
        <f t="shared" ref="Y139" si="286">(IFERROR(X139/V139,0))</f>
        <v>0</v>
      </c>
      <c r="Z139" s="56">
        <f>'gastos 0001'!Z139+'gastos 0099'!Z139+'gastos 7201'!Z139+'invers 7300'!Z139+'gastos 9722'!Z139+'gastos 9801'!Z139+'gastos 9901'!Z139</f>
        <v>0</v>
      </c>
      <c r="AA139" s="56">
        <f>'gastos 0001'!AA139+'gastos 0099'!AA139+'gastos 7201'!AA139+'invers 7300'!AA139+'gastos 9722'!AA139+'gastos 9801'!AA139+'gastos 9901'!AA139</f>
        <v>0</v>
      </c>
      <c r="AB139" s="56">
        <f>'gastos 0001'!AB139+'gastos 0099'!AB139+'gastos 7201'!AB139+'invers 7300'!AB139+'gastos 9722'!AB139+'gastos 9801'!AB139+'gastos 9901'!AB139</f>
        <v>0</v>
      </c>
      <c r="AC139" s="56">
        <f>'gastos 0001'!AC139+'gastos 0099'!AC139+'gastos 7201'!AC139+'invers 7300'!AC139+'gastos 9722'!AC139+'gastos 9801'!AC139+'gastos 9901'!AC139</f>
        <v>0</v>
      </c>
      <c r="AD139" s="56">
        <f>'gastos 0001'!AD139+'gastos 0099'!AD139+'gastos 7201'!AD139+'invers 7300'!AD139+'gastos 9722'!AD139+'gastos 9801'!AD139+'gastos 9901'!AD139</f>
        <v>0</v>
      </c>
      <c r="AE139" s="56">
        <f>'gastos 0001'!AE139+'gastos 0099'!AE139+'gastos 7201'!AE139+'invers 7300'!AE139+'gastos 9722'!AE139+'gastos 9801'!AE139+'gastos 9901'!AE139</f>
        <v>0</v>
      </c>
      <c r="AF139" s="33">
        <f t="shared" ref="AF139" si="287">Z139+AB139+AD139</f>
        <v>0</v>
      </c>
      <c r="AG139" s="34">
        <f t="shared" ref="AG139" si="288">(IFERROR(AF139/$E139,0))</f>
        <v>0</v>
      </c>
      <c r="AH139" s="33">
        <f t="shared" ref="AH139" si="289">AA139+AC139+AE139</f>
        <v>0</v>
      </c>
      <c r="AI139" s="34">
        <f t="shared" ref="AI139" si="290">(IFERROR(AH139/AF139,0))</f>
        <v>0</v>
      </c>
      <c r="AJ139" s="56">
        <f>'gastos 0001'!AJ139+'gastos 0099'!AJ139+'gastos 7201'!AJ139+'invers 7300'!AJ139+'gastos 9722'!AJ139+'gastos 9801'!AJ139+'gastos 9901'!AJ139</f>
        <v>0</v>
      </c>
      <c r="AK139" s="56">
        <f>'gastos 0001'!AK139+'gastos 0099'!AK139+'gastos 7201'!AK139+'invers 7300'!AK139+'gastos 9722'!AK139+'gastos 9801'!AK139+'gastos 9901'!AK139</f>
        <v>0</v>
      </c>
      <c r="AL139" s="56">
        <f>'gastos 0001'!AL139+'gastos 0099'!AL139+'gastos 7201'!AL139+'invers 7300'!AL139+'gastos 9722'!AL139+'gastos 9801'!AL139+'gastos 9901'!AL139</f>
        <v>0</v>
      </c>
      <c r="AM139" s="56">
        <f>'gastos 0001'!AM139+'gastos 0099'!AM139+'gastos 7201'!AM139+'invers 7300'!AM139+'gastos 9722'!AM139+'gastos 9801'!AM139+'gastos 9901'!AM139</f>
        <v>0</v>
      </c>
      <c r="AN139" s="56">
        <f>'gastos 0001'!AN139+'gastos 0099'!AN139+'gastos 7201'!AN139+'invers 7300'!AN139+'gastos 9722'!AN139+'gastos 9801'!AN139+'gastos 9901'!AN139</f>
        <v>0</v>
      </c>
      <c r="AO139" s="56">
        <f>'gastos 0001'!AO139+'gastos 0099'!AO139+'gastos 7201'!AO139+'invers 7300'!AO139+'gastos 9722'!AO139+'gastos 9801'!AO139+'gastos 9901'!AO139</f>
        <v>0</v>
      </c>
      <c r="AP139" s="33">
        <f t="shared" ref="AP139" si="291">AJ139+AL139+AN139</f>
        <v>0</v>
      </c>
      <c r="AQ139" s="34">
        <f t="shared" ref="AQ139" si="292">(IFERROR(AP139/$E139,0))</f>
        <v>0</v>
      </c>
      <c r="AR139" s="33">
        <f t="shared" ref="AR139" si="293">AK139+AM139+AO139</f>
        <v>0</v>
      </c>
      <c r="AS139" s="34">
        <f t="shared" ref="AS139" si="294">(IFERROR(AR139/AP139,0))</f>
        <v>0</v>
      </c>
      <c r="AT139" s="33">
        <f t="shared" ref="AT139" si="295">L139+V139+AF139+AP139</f>
        <v>0</v>
      </c>
      <c r="AU139" s="34">
        <f t="shared" ref="AU139" si="296">(IFERROR(AT139/$E139,0))</f>
        <v>0</v>
      </c>
      <c r="AV139" s="33">
        <f t="shared" ref="AV139" si="297">N139+X139+AH139+AR139</f>
        <v>0</v>
      </c>
      <c r="AW139" s="34">
        <f t="shared" ref="AW139" si="298">(IFERROR(AV139/AT139,0))</f>
        <v>0</v>
      </c>
      <c r="AX139" s="57">
        <f t="shared" ref="AX139" si="299">E139-AT139</f>
        <v>0</v>
      </c>
    </row>
    <row r="140" spans="1:50" s="19" customFormat="1" ht="15" x14ac:dyDescent="0.25">
      <c r="A140" s="102">
        <v>80000</v>
      </c>
      <c r="B140" s="103" t="s">
        <v>123</v>
      </c>
      <c r="C140" s="104">
        <f>SUM(C141:C142)</f>
        <v>0</v>
      </c>
      <c r="D140" s="104">
        <f t="shared" ref="D140:E140" si="300">SUM(D141:D142)</f>
        <v>0</v>
      </c>
      <c r="E140" s="104">
        <f t="shared" si="300"/>
        <v>0</v>
      </c>
      <c r="F140" s="105">
        <f>SUM(F141:F142)</f>
        <v>0</v>
      </c>
      <c r="G140" s="67">
        <f>SUM(G141:G142)</f>
        <v>0</v>
      </c>
      <c r="H140" s="67">
        <f t="shared" ref="H140:N140" si="301">SUM(H141:H142)</f>
        <v>0</v>
      </c>
      <c r="I140" s="67">
        <f t="shared" si="301"/>
        <v>0</v>
      </c>
      <c r="J140" s="67">
        <f t="shared" si="301"/>
        <v>0</v>
      </c>
      <c r="K140" s="67">
        <f t="shared" si="301"/>
        <v>0</v>
      </c>
      <c r="L140" s="67">
        <f t="shared" si="301"/>
        <v>0</v>
      </c>
      <c r="M140" s="26">
        <f t="shared" si="203"/>
        <v>0</v>
      </c>
      <c r="N140" s="67">
        <f t="shared" si="301"/>
        <v>0</v>
      </c>
      <c r="O140" s="26">
        <f t="shared" si="127"/>
        <v>0</v>
      </c>
      <c r="P140" s="67">
        <f t="shared" ref="P140" si="302">SUM(P141:P142)</f>
        <v>0</v>
      </c>
      <c r="Q140" s="67">
        <f t="shared" ref="Q140" si="303">SUM(Q141:Q142)</f>
        <v>0</v>
      </c>
      <c r="R140" s="67">
        <f t="shared" ref="R140" si="304">SUM(R141:R142)</f>
        <v>0</v>
      </c>
      <c r="S140" s="67">
        <f t="shared" ref="S140" si="305">SUM(S141:S142)</f>
        <v>0</v>
      </c>
      <c r="T140" s="67">
        <f t="shared" ref="T140" si="306">SUM(T141:T142)</f>
        <v>0</v>
      </c>
      <c r="U140" s="67">
        <f t="shared" ref="U140" si="307">SUM(U141:U142)</f>
        <v>0</v>
      </c>
      <c r="V140" s="67">
        <f t="shared" ref="V140" si="308">SUM(V141:V142)</f>
        <v>0</v>
      </c>
      <c r="W140" s="26">
        <f t="shared" si="205"/>
        <v>0</v>
      </c>
      <c r="X140" s="67">
        <f t="shared" ref="X140" si="309">SUM(X141:X142)</f>
        <v>0</v>
      </c>
      <c r="Y140" s="26">
        <f t="shared" si="131"/>
        <v>0</v>
      </c>
      <c r="Z140" s="67">
        <f t="shared" ref="Z140" si="310">SUM(Z141:Z142)</f>
        <v>0</v>
      </c>
      <c r="AA140" s="67">
        <f t="shared" ref="AA140" si="311">SUM(AA141:AA142)</f>
        <v>0</v>
      </c>
      <c r="AB140" s="67">
        <f t="shared" ref="AB140" si="312">SUM(AB141:AB142)</f>
        <v>0</v>
      </c>
      <c r="AC140" s="67">
        <f t="shared" ref="AC140" si="313">SUM(AC141:AC142)</f>
        <v>0</v>
      </c>
      <c r="AD140" s="67">
        <f t="shared" ref="AD140" si="314">SUM(AD141:AD142)</f>
        <v>0</v>
      </c>
      <c r="AE140" s="67">
        <f t="shared" ref="AE140" si="315">SUM(AE141:AE142)</f>
        <v>0</v>
      </c>
      <c r="AF140" s="67">
        <f t="shared" ref="AF140" si="316">SUM(AF141:AF142)</f>
        <v>0</v>
      </c>
      <c r="AG140" s="26">
        <f t="shared" si="207"/>
        <v>0</v>
      </c>
      <c r="AH140" s="67">
        <f t="shared" ref="AH140" si="317">SUM(AH141:AH142)</f>
        <v>0</v>
      </c>
      <c r="AI140" s="26">
        <f t="shared" si="135"/>
        <v>0</v>
      </c>
      <c r="AJ140" s="67">
        <f t="shared" ref="AJ140" si="318">SUM(AJ141:AJ142)</f>
        <v>0</v>
      </c>
      <c r="AK140" s="67">
        <f t="shared" ref="AK140" si="319">SUM(AK141:AK142)</f>
        <v>0</v>
      </c>
      <c r="AL140" s="67">
        <f t="shared" ref="AL140" si="320">SUM(AL141:AL142)</f>
        <v>0</v>
      </c>
      <c r="AM140" s="67">
        <f t="shared" ref="AM140" si="321">SUM(AM141:AM142)</f>
        <v>0</v>
      </c>
      <c r="AN140" s="67">
        <f t="shared" ref="AN140" si="322">SUM(AN141:AN142)</f>
        <v>0</v>
      </c>
      <c r="AO140" s="67">
        <f t="shared" ref="AO140" si="323">SUM(AO141:AO142)</f>
        <v>0</v>
      </c>
      <c r="AP140" s="67">
        <f t="shared" ref="AP140" si="324">SUM(AP141:AP142)</f>
        <v>0</v>
      </c>
      <c r="AQ140" s="26">
        <f t="shared" si="137"/>
        <v>0</v>
      </c>
      <c r="AR140" s="67">
        <f t="shared" ref="AR140" si="325">SUM(AR141:AR142)</f>
        <v>0</v>
      </c>
      <c r="AS140" s="26">
        <f t="shared" si="139"/>
        <v>0</v>
      </c>
      <c r="AT140" s="67">
        <f t="shared" ref="AT140" si="326">SUM(AT141:AT142)</f>
        <v>0</v>
      </c>
      <c r="AU140" s="26">
        <f t="shared" si="140"/>
        <v>0</v>
      </c>
      <c r="AV140" s="67">
        <f t="shared" ref="AV140" si="327">SUM(AV141:AV142)</f>
        <v>0</v>
      </c>
      <c r="AW140" s="26">
        <f t="shared" si="141"/>
        <v>0</v>
      </c>
      <c r="AX140" s="67">
        <f t="shared" ref="AX140" si="328">SUM(AX141:AX142)</f>
        <v>0</v>
      </c>
    </row>
    <row r="141" spans="1:50" ht="15" x14ac:dyDescent="0.25">
      <c r="A141" s="94">
        <v>81300</v>
      </c>
      <c r="B141" s="95" t="s">
        <v>124</v>
      </c>
      <c r="C141" s="96">
        <f>'gastos 0001'!C141+'gastos 0099'!C141+'gastos 7201'!C141+'invers 7300'!C141+'gastos 9722'!C141+'gastos 9801'!C141+'gastos 9901'!C141</f>
        <v>0</v>
      </c>
      <c r="D141" s="96">
        <f>'gastos 0001'!D141+'gastos 0099'!D141+'gastos 7201'!D141+'invers 7300'!D141+'gastos 9722'!D141+'gastos 9801'!D141+'gastos 9901'!D141</f>
        <v>0</v>
      </c>
      <c r="E141" s="96">
        <f t="shared" ref="E141" si="329">SUM(C141:D141)</f>
        <v>0</v>
      </c>
      <c r="F141" s="107">
        <f>'gastos 0001'!F141+'gastos 0099'!F141+'gastos 7201'!F141+'invers 7300'!F141+'gastos 9722'!F141+'gastos 9801'!F141+'gastos 9901'!F141</f>
        <v>0</v>
      </c>
      <c r="G141" s="56">
        <f>'gastos 0001'!G141+'gastos 0099'!G141+'gastos 7201'!G141+'invers 7300'!G141+'gastos 9722'!G141+'gastos 9801'!G141+'gastos 9901'!G141</f>
        <v>0</v>
      </c>
      <c r="H141" s="36">
        <f>'gastos 0001'!H141+'gastos 0099'!H141+'gastos 7201'!H141+'invers 7300'!H141+'gastos 9722'!H141+'gastos 9801'!H141+'gastos 9901'!H141</f>
        <v>0</v>
      </c>
      <c r="I141" s="36">
        <f>'gastos 0001'!I141+'gastos 0099'!I141+'gastos 7201'!I141+'invers 7300'!I141+'gastos 9722'!I141+'gastos 9801'!I141+'gastos 9901'!I141</f>
        <v>0</v>
      </c>
      <c r="J141" s="36">
        <f>'gastos 0001'!J141+'gastos 0099'!J141+'gastos 7201'!J141+'invers 7300'!J141+'gastos 9722'!J141+'gastos 9801'!J141+'gastos 9901'!J141</f>
        <v>0</v>
      </c>
      <c r="K141" s="36">
        <f>'gastos 0001'!K141+'gastos 0099'!K141+'gastos 7201'!K141+'invers 7300'!K141+'gastos 9722'!K141+'gastos 9801'!K141+'gastos 9901'!K141</f>
        <v>0</v>
      </c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>
        <f>'gastos 0001'!P141+'gastos 0099'!P141+'gastos 7201'!P141+'invers 7300'!P141+'gastos 9722'!P141+'gastos 9801'!P141+'gastos 9901'!P141</f>
        <v>0</v>
      </c>
      <c r="Q141" s="56">
        <f>'gastos 0001'!Q141+'gastos 0099'!Q141+'gastos 7201'!Q141+'invers 7300'!Q141+'gastos 9722'!Q141+'gastos 9801'!Q141+'gastos 9901'!Q141</f>
        <v>0</v>
      </c>
      <c r="R141" s="56">
        <f>'gastos 0001'!R141+'gastos 0099'!R141+'gastos 7201'!R141+'invers 7300'!R141+'gastos 9722'!R141+'gastos 9801'!R141+'gastos 9901'!R141</f>
        <v>0</v>
      </c>
      <c r="S141" s="56">
        <f>'gastos 0001'!S141+'gastos 0099'!S141+'gastos 7201'!S141+'invers 7300'!S141+'gastos 9722'!S141+'gastos 9801'!S141+'gastos 9901'!S141</f>
        <v>0</v>
      </c>
      <c r="T141" s="56">
        <f>'gastos 0001'!T141+'gastos 0099'!T141+'gastos 7201'!T141+'invers 7300'!T141+'gastos 9722'!T141+'gastos 9801'!T141+'gastos 9901'!T141</f>
        <v>0</v>
      </c>
      <c r="U141" s="56">
        <f>'gastos 0001'!U141+'gastos 0099'!U141+'gastos 7201'!U141+'invers 7300'!U141+'gastos 9722'!U141+'gastos 9801'!U141+'gastos 9901'!U141</f>
        <v>0</v>
      </c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56">
        <f>'gastos 0001'!Z141+'gastos 0099'!Z141+'gastos 7201'!Z141+'invers 7300'!Z141+'gastos 9722'!Z141+'gastos 9801'!Z141+'gastos 9901'!Z141</f>
        <v>0</v>
      </c>
      <c r="AA141" s="56">
        <f>'gastos 0001'!AA141+'gastos 0099'!AA141+'gastos 7201'!AA141+'invers 7300'!AA141+'gastos 9722'!AA141+'gastos 9801'!AA141+'gastos 9901'!AA141</f>
        <v>0</v>
      </c>
      <c r="AB141" s="56">
        <f>'gastos 0001'!AB141+'gastos 0099'!AB141+'gastos 7201'!AB141+'invers 7300'!AB141+'gastos 9722'!AB141+'gastos 9801'!AB141+'gastos 9901'!AB141</f>
        <v>0</v>
      </c>
      <c r="AC141" s="56">
        <f>'gastos 0001'!AC141+'gastos 0099'!AC141+'gastos 7201'!AC141+'invers 7300'!AC141+'gastos 9722'!AC141+'gastos 9801'!AC141+'gastos 9901'!AC141</f>
        <v>0</v>
      </c>
      <c r="AD141" s="56">
        <f>'gastos 0001'!AD141+'gastos 0099'!AD141+'gastos 7201'!AD141+'invers 7300'!AD141+'gastos 9722'!AD141+'gastos 9801'!AD141+'gastos 9901'!AD141</f>
        <v>0</v>
      </c>
      <c r="AE141" s="56">
        <f>'gastos 0001'!AE141+'gastos 0099'!AE141+'gastos 7201'!AE141+'invers 7300'!AE141+'gastos 9722'!AE141+'gastos 9801'!AE141+'gastos 9901'!AE141</f>
        <v>0</v>
      </c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56">
        <f>'gastos 0001'!AJ141+'gastos 0099'!AJ141+'gastos 7201'!AJ141+'invers 7300'!AJ141+'gastos 9722'!AJ141+'gastos 9801'!AJ141+'gastos 9901'!AJ141</f>
        <v>0</v>
      </c>
      <c r="AK141" s="56">
        <f>'gastos 0001'!AK141+'gastos 0099'!AK141+'gastos 7201'!AK141+'invers 7300'!AK141+'gastos 9722'!AK141+'gastos 9801'!AK141+'gastos 9901'!AK141</f>
        <v>0</v>
      </c>
      <c r="AL141" s="56">
        <f>'gastos 0001'!AL141+'gastos 0099'!AL141+'gastos 7201'!AL141+'invers 7300'!AL141+'gastos 9722'!AL141+'gastos 9801'!AL141+'gastos 9901'!AL141</f>
        <v>0</v>
      </c>
      <c r="AM141" s="56">
        <f>'gastos 0001'!AM141+'gastos 0099'!AM141+'gastos 7201'!AM141+'invers 7300'!AM141+'gastos 9722'!AM141+'gastos 9801'!AM141+'gastos 9901'!AM141</f>
        <v>0</v>
      </c>
      <c r="AN141" s="56">
        <f>'gastos 0001'!AN141+'gastos 0099'!AN141+'gastos 7201'!AN141+'invers 7300'!AN141+'gastos 9722'!AN141+'gastos 9801'!AN141+'gastos 9901'!AN141</f>
        <v>0</v>
      </c>
      <c r="AO141" s="56">
        <f>'gastos 0001'!AO141+'gastos 0099'!AO141+'gastos 7201'!AO141+'invers 7300'!AO141+'gastos 9722'!AO141+'gastos 9801'!AO141+'gastos 9901'!AO141</f>
        <v>0</v>
      </c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" si="330">L141+V141+AF141+AP141</f>
        <v>0</v>
      </c>
      <c r="AU141" s="34">
        <f>(IFERROR(AT141/$E141,0))</f>
        <v>0</v>
      </c>
      <c r="AV141" s="33">
        <f t="shared" ref="AV141" si="331">N141+X141+AH141+AR141</f>
        <v>0</v>
      </c>
      <c r="AW141" s="34">
        <f>(IFERROR(AV141/AT141,0))</f>
        <v>0</v>
      </c>
      <c r="AX141" s="57">
        <f t="shared" si="144"/>
        <v>0</v>
      </c>
    </row>
    <row r="142" spans="1:50" ht="15" x14ac:dyDescent="0.25">
      <c r="A142" s="29">
        <v>85100</v>
      </c>
      <c r="B142" s="173" t="s">
        <v>205</v>
      </c>
      <c r="C142" s="96">
        <f>'gastos 0001'!C142+'gastos 0099'!C142+'gastos 7201'!C142+'invers 7300'!C142+'gastos 9722'!C142+'gastos 9801'!C142+'gastos 9901'!C142</f>
        <v>0</v>
      </c>
      <c r="D142" s="96">
        <f>'gastos 0001'!D142+'gastos 0099'!D142+'gastos 7201'!D142+'invers 7300'!D142+'gastos 9722'!D142+'gastos 9801'!D142+'gastos 9901'!D142</f>
        <v>0</v>
      </c>
      <c r="E142" s="96">
        <f t="shared" ref="E142" si="332">SUM(C142:D142)</f>
        <v>0</v>
      </c>
      <c r="F142" s="107">
        <f>'gastos 0001'!F142+'gastos 0099'!F142+'gastos 7201'!F142+'invers 7300'!F142+'gastos 9722'!F142+'gastos 9801'!F142+'gastos 9901'!F142</f>
        <v>0</v>
      </c>
      <c r="G142" s="56">
        <f>'gastos 0001'!G142+'gastos 0099'!G142+'gastos 7201'!G142+'invers 7300'!G142+'gastos 9722'!G142+'gastos 9801'!G142+'gastos 9901'!G142</f>
        <v>0</v>
      </c>
      <c r="H142" s="36">
        <f>'gastos 0001'!H142+'gastos 0099'!H142+'gastos 7201'!H142+'invers 7300'!H142+'gastos 9722'!H142+'gastos 9801'!H142+'gastos 9901'!H142</f>
        <v>0</v>
      </c>
      <c r="I142" s="36">
        <f>'gastos 0001'!I142+'gastos 0099'!I142+'gastos 7201'!I142+'invers 7300'!I142+'gastos 9722'!I142+'gastos 9801'!I142+'gastos 9901'!I142</f>
        <v>0</v>
      </c>
      <c r="J142" s="36">
        <f>'gastos 0001'!J142+'gastos 0099'!J142+'gastos 7201'!J142+'invers 7300'!J142+'gastos 9722'!J142+'gastos 9801'!J142+'gastos 9901'!J142</f>
        <v>0</v>
      </c>
      <c r="K142" s="36">
        <f>'gastos 0001'!K142+'gastos 0099'!K142+'gastos 7201'!K142+'invers 7300'!K142+'gastos 9722'!K142+'gastos 9801'!K142+'gastos 9901'!K142</f>
        <v>0</v>
      </c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>
        <f>'gastos 0001'!P142+'gastos 0099'!P142+'gastos 7201'!P142+'invers 7300'!P142+'gastos 9722'!P142+'gastos 9801'!P142+'gastos 9901'!P142</f>
        <v>0</v>
      </c>
      <c r="Q142" s="56">
        <f>'gastos 0001'!Q142+'gastos 0099'!Q142+'gastos 7201'!Q142+'invers 7300'!Q142+'gastos 9722'!Q142+'gastos 9801'!Q142+'gastos 9901'!Q142</f>
        <v>0</v>
      </c>
      <c r="R142" s="56">
        <f>'gastos 0001'!R142+'gastos 0099'!R142+'gastos 7201'!R142+'invers 7300'!R142+'gastos 9722'!R142+'gastos 9801'!R142+'gastos 9901'!R142</f>
        <v>0</v>
      </c>
      <c r="S142" s="56">
        <f>'gastos 0001'!S142+'gastos 0099'!S142+'gastos 7201'!S142+'invers 7300'!S142+'gastos 9722'!S142+'gastos 9801'!S142+'gastos 9901'!S142</f>
        <v>0</v>
      </c>
      <c r="T142" s="56">
        <f>'gastos 0001'!T142+'gastos 0099'!T142+'gastos 7201'!T142+'invers 7300'!T142+'gastos 9722'!T142+'gastos 9801'!T142+'gastos 9901'!T142</f>
        <v>0</v>
      </c>
      <c r="U142" s="56">
        <f>'gastos 0001'!U142+'gastos 0099'!U142+'gastos 7201'!U142+'invers 7300'!U142+'gastos 9722'!U142+'gastos 9801'!U142+'gastos 9901'!U142</f>
        <v>0</v>
      </c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56">
        <f>'gastos 0001'!Z142+'gastos 0099'!Z142+'gastos 7201'!Z142+'invers 7300'!Z142+'gastos 9722'!Z142+'gastos 9801'!Z142+'gastos 9901'!Z142</f>
        <v>0</v>
      </c>
      <c r="AA142" s="56">
        <f>'gastos 0001'!AA142+'gastos 0099'!AA142+'gastos 7201'!AA142+'invers 7300'!AA142+'gastos 9722'!AA142+'gastos 9801'!AA142+'gastos 9901'!AA142</f>
        <v>0</v>
      </c>
      <c r="AB142" s="56">
        <f>'gastos 0001'!AB142+'gastos 0099'!AB142+'gastos 7201'!AB142+'invers 7300'!AB142+'gastos 9722'!AB142+'gastos 9801'!AB142+'gastos 9901'!AB142</f>
        <v>0</v>
      </c>
      <c r="AC142" s="56">
        <f>'gastos 0001'!AC142+'gastos 0099'!AC142+'gastos 7201'!AC142+'invers 7300'!AC142+'gastos 9722'!AC142+'gastos 9801'!AC142+'gastos 9901'!AC142</f>
        <v>0</v>
      </c>
      <c r="AD142" s="56">
        <f>'gastos 0001'!AD142+'gastos 0099'!AD142+'gastos 7201'!AD142+'invers 7300'!AD142+'gastos 9722'!AD142+'gastos 9801'!AD142+'gastos 9901'!AD142</f>
        <v>0</v>
      </c>
      <c r="AE142" s="56">
        <f>'gastos 0001'!AE142+'gastos 0099'!AE142+'gastos 7201'!AE142+'invers 7300'!AE142+'gastos 9722'!AE142+'gastos 9801'!AE142+'gastos 9901'!AE142</f>
        <v>0</v>
      </c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56">
        <f>'gastos 0001'!AJ142+'gastos 0099'!AJ142+'gastos 7201'!AJ142+'invers 7300'!AJ142+'gastos 9722'!AJ142+'gastos 9801'!AJ142+'gastos 9901'!AJ142</f>
        <v>0</v>
      </c>
      <c r="AK142" s="56">
        <f>'gastos 0001'!AK142+'gastos 0099'!AK142+'gastos 7201'!AK142+'invers 7300'!AK142+'gastos 9722'!AK142+'gastos 9801'!AK142+'gastos 9901'!AK142</f>
        <v>0</v>
      </c>
      <c r="AL142" s="56">
        <f>'gastos 0001'!AL142+'gastos 0099'!AL142+'gastos 7201'!AL142+'invers 7300'!AL142+'gastos 9722'!AL142+'gastos 9801'!AL142+'gastos 9901'!AL142</f>
        <v>0</v>
      </c>
      <c r="AM142" s="56">
        <f>'gastos 0001'!AM142+'gastos 0099'!AM142+'gastos 7201'!AM142+'invers 7300'!AM142+'gastos 9722'!AM142+'gastos 9801'!AM142+'gastos 9901'!AM142</f>
        <v>0</v>
      </c>
      <c r="AN142" s="56">
        <f>'gastos 0001'!AN142+'gastos 0099'!AN142+'gastos 7201'!AN142+'invers 7300'!AN142+'gastos 9722'!AN142+'gastos 9801'!AN142+'gastos 9901'!AN142</f>
        <v>0</v>
      </c>
      <c r="AO142" s="56">
        <f>'gastos 0001'!AO142+'gastos 0099'!AO142+'gastos 7201'!AO142+'invers 7300'!AO142+'gastos 9722'!AO142+'gastos 9801'!AO142+'gastos 9901'!AO142</f>
        <v>0</v>
      </c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ref="AT142" si="333">L142+V142+AF142+AP142</f>
        <v>0</v>
      </c>
      <c r="AU142" s="34">
        <f>(IFERROR(AT142/$E142,0))</f>
        <v>0</v>
      </c>
      <c r="AV142" s="33">
        <f t="shared" ref="AV142" si="334">N142+X142+AH142+AR142</f>
        <v>0</v>
      </c>
      <c r="AW142" s="34">
        <f>(IFERROR(AV142/AT142,0))</f>
        <v>0</v>
      </c>
      <c r="AX142" s="57">
        <f t="shared" ref="AX142" si="335">E142-AT142</f>
        <v>0</v>
      </c>
    </row>
    <row r="143" spans="1:50" s="19" customFormat="1" ht="15" x14ac:dyDescent="0.25">
      <c r="A143" s="102">
        <v>90000</v>
      </c>
      <c r="B143" s="103" t="s">
        <v>125</v>
      </c>
      <c r="C143" s="104">
        <f t="shared" ref="C143:D143" si="336">SUM(C144:C146)</f>
        <v>0</v>
      </c>
      <c r="D143" s="104">
        <f t="shared" si="336"/>
        <v>0</v>
      </c>
      <c r="E143" s="104">
        <f>SUM(E144:E146)</f>
        <v>0</v>
      </c>
      <c r="F143" s="105">
        <f t="shared" ref="F143:J143" si="337">SUM(F144:F146)</f>
        <v>0</v>
      </c>
      <c r="G143" s="67">
        <f t="shared" ref="G143" si="338">SUM(G144:G146)</f>
        <v>0</v>
      </c>
      <c r="H143" s="40">
        <f t="shared" si="337"/>
        <v>0</v>
      </c>
      <c r="I143" s="40">
        <f t="shared" ref="I143" si="339">SUM(I144:I146)</f>
        <v>0</v>
      </c>
      <c r="J143" s="40">
        <f t="shared" si="337"/>
        <v>0</v>
      </c>
      <c r="K143" s="40">
        <f t="shared" ref="K143" si="340">SUM(K144:K146)</f>
        <v>0</v>
      </c>
      <c r="L143" s="40">
        <f t="shared" ref="L143:N143" si="341">SUM(L144:L146)</f>
        <v>0</v>
      </c>
      <c r="M143" s="26">
        <f>(IFERROR(L143/$E143,0))</f>
        <v>0</v>
      </c>
      <c r="N143" s="40">
        <f t="shared" si="341"/>
        <v>0</v>
      </c>
      <c r="O143" s="26">
        <f>(IFERROR(N143/L143,0))</f>
        <v>0</v>
      </c>
      <c r="P143" s="67">
        <f t="shared" ref="P143:U143" si="342">SUM(P144:P146)</f>
        <v>0</v>
      </c>
      <c r="Q143" s="67">
        <f t="shared" si="342"/>
        <v>0</v>
      </c>
      <c r="R143" s="67">
        <f t="shared" si="342"/>
        <v>0</v>
      </c>
      <c r="S143" s="67">
        <f t="shared" si="342"/>
        <v>0</v>
      </c>
      <c r="T143" s="67">
        <f t="shared" si="342"/>
        <v>0</v>
      </c>
      <c r="U143" s="67">
        <f t="shared" si="342"/>
        <v>0</v>
      </c>
      <c r="V143" s="40">
        <f t="shared" ref="V143" si="343">SUM(V144:V146)</f>
        <v>0</v>
      </c>
      <c r="W143" s="26">
        <f>(IFERROR(V143/$E143,0))</f>
        <v>0</v>
      </c>
      <c r="X143" s="40">
        <f t="shared" ref="X143" si="344">SUM(X144:X146)</f>
        <v>0</v>
      </c>
      <c r="Y143" s="26">
        <f>(IFERROR(X143/V143,0))</f>
        <v>0</v>
      </c>
      <c r="Z143" s="67">
        <f t="shared" ref="Z143:AE143" si="345">SUM(Z144:Z146)</f>
        <v>0</v>
      </c>
      <c r="AA143" s="67">
        <f t="shared" si="345"/>
        <v>0</v>
      </c>
      <c r="AB143" s="67">
        <f t="shared" si="345"/>
        <v>0</v>
      </c>
      <c r="AC143" s="67">
        <f t="shared" si="345"/>
        <v>0</v>
      </c>
      <c r="AD143" s="67">
        <f t="shared" si="345"/>
        <v>0</v>
      </c>
      <c r="AE143" s="67">
        <f t="shared" si="345"/>
        <v>0</v>
      </c>
      <c r="AF143" s="40">
        <f t="shared" ref="AF143" si="346">SUM(AF144:AF146)</f>
        <v>0</v>
      </c>
      <c r="AG143" s="26">
        <f>(IFERROR(AF143/$E143,0))</f>
        <v>0</v>
      </c>
      <c r="AH143" s="40">
        <f t="shared" ref="AH143" si="347">SUM(AH144:AH146)</f>
        <v>0</v>
      </c>
      <c r="AI143" s="26">
        <f>(IFERROR(AH143/AF143,0))</f>
        <v>0</v>
      </c>
      <c r="AJ143" s="67">
        <f t="shared" ref="AJ143:AP143" si="348">SUM(AJ144:AJ146)</f>
        <v>0</v>
      </c>
      <c r="AK143" s="67">
        <f t="shared" si="348"/>
        <v>0</v>
      </c>
      <c r="AL143" s="67">
        <f t="shared" si="348"/>
        <v>0</v>
      </c>
      <c r="AM143" s="67">
        <f t="shared" si="348"/>
        <v>0</v>
      </c>
      <c r="AN143" s="67">
        <f t="shared" si="348"/>
        <v>0</v>
      </c>
      <c r="AO143" s="67">
        <f t="shared" si="348"/>
        <v>0</v>
      </c>
      <c r="AP143" s="40">
        <f t="shared" si="348"/>
        <v>0</v>
      </c>
      <c r="AQ143" s="26">
        <f>(IFERROR(AP143/$E143,0))</f>
        <v>0</v>
      </c>
      <c r="AR143" s="40">
        <f t="shared" ref="AR143" si="349">SUM(AR144:AR146)</f>
        <v>0</v>
      </c>
      <c r="AS143" s="26">
        <f>(IFERROR(AR143/AP143,0))</f>
        <v>0</v>
      </c>
      <c r="AT143" s="40">
        <f t="shared" ref="AT143" si="350">SUM(AT144:AT146)</f>
        <v>0</v>
      </c>
      <c r="AU143" s="26">
        <f>(IFERROR(AT143/$E143,0))</f>
        <v>0</v>
      </c>
      <c r="AV143" s="40">
        <f t="shared" ref="AV143" si="351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x14ac:dyDescent="0.25">
      <c r="A144" s="94">
        <v>94200</v>
      </c>
      <c r="B144" s="95" t="s">
        <v>126</v>
      </c>
      <c r="C144" s="96">
        <f>'gastos 0001'!C144+'gastos 0099'!C144+'gastos 7201'!C144+'invers 7300'!C144+'gastos 9722'!C144+'gastos 9801'!C144+'gastos 9901'!C144</f>
        <v>0</v>
      </c>
      <c r="D144" s="96">
        <f>'gastos 0001'!D144+'gastos 0099'!D144+'gastos 7201'!D144+'invers 7300'!D144+'gastos 9722'!D144+'gastos 9801'!D144+'gastos 9901'!D144</f>
        <v>0</v>
      </c>
      <c r="E144" s="96">
        <f t="shared" ref="E144:E145" si="352">SUM(C144:D144)</f>
        <v>0</v>
      </c>
      <c r="F144" s="97">
        <f>'gastos 0001'!F144+'gastos 0099'!F144+'gastos 7201'!F144+'invers 7300'!F144+'gastos 9722'!F144+'gastos 9801'!F144+'gastos 9901'!F144</f>
        <v>0</v>
      </c>
      <c r="G144" s="36">
        <f>'gastos 0001'!G144+'gastos 0099'!G144+'gastos 7201'!G144+'invers 7300'!G144+'gastos 9722'!G144+'gastos 9801'!G144+'gastos 9901'!G144</f>
        <v>0</v>
      </c>
      <c r="H144" s="36">
        <f>'gastos 0001'!H144+'gastos 0099'!H144+'gastos 7201'!H144+'invers 7300'!H144+'gastos 9722'!H144+'gastos 9801'!H144+'gastos 9901'!H144</f>
        <v>0</v>
      </c>
      <c r="I144" s="36">
        <f>'gastos 0001'!I144+'gastos 0099'!I144+'gastos 7201'!I144+'invers 7300'!I144+'gastos 9722'!I144+'gastos 9801'!I144+'gastos 9901'!I144</f>
        <v>0</v>
      </c>
      <c r="J144" s="36">
        <f>'gastos 0001'!J144+'gastos 0099'!J144+'gastos 7201'!J144+'invers 7300'!J144+'gastos 9722'!J144+'gastos 9801'!J144+'gastos 9901'!J144</f>
        <v>0</v>
      </c>
      <c r="K144" s="36">
        <f>'gastos 0001'!K144+'gastos 0099'!K144+'gastos 7201'!K144+'invers 7300'!K144+'gastos 9722'!K144+'gastos 9801'!K144+'gastos 9901'!K144</f>
        <v>0</v>
      </c>
      <c r="L144" s="33">
        <f t="shared" ref="L144:L146" si="353">F144+H144+J144</f>
        <v>0</v>
      </c>
      <c r="M144" s="34">
        <f t="shared" ref="M144:M146" si="354">(IFERROR(L144/$E144,0))</f>
        <v>0</v>
      </c>
      <c r="N144" s="33">
        <f t="shared" ref="N144:N146" si="355">G144+I144+K144</f>
        <v>0</v>
      </c>
      <c r="O144" s="34">
        <f t="shared" ref="O144:O146" si="356">(IFERROR(N144/L144,0))</f>
        <v>0</v>
      </c>
      <c r="P144" s="56">
        <f>'gastos 0001'!P144+'gastos 0099'!P144+'gastos 7201'!P144+'invers 7300'!P144+'gastos 9722'!P144+'gastos 9801'!P144+'gastos 9901'!P144</f>
        <v>0</v>
      </c>
      <c r="Q144" s="56">
        <f>'gastos 0001'!Q144+'gastos 0099'!Q144+'gastos 7201'!Q144+'invers 7300'!Q144+'gastos 9722'!Q144+'gastos 9801'!Q144+'gastos 9901'!Q144</f>
        <v>0</v>
      </c>
      <c r="R144" s="56">
        <f>'gastos 0001'!R144+'gastos 0099'!R144+'gastos 7201'!R144+'invers 7300'!R144+'gastos 9722'!R144+'gastos 9801'!R144+'gastos 9901'!R144</f>
        <v>0</v>
      </c>
      <c r="S144" s="56">
        <f>'gastos 0001'!S144+'gastos 0099'!S144+'gastos 7201'!S144+'invers 7300'!S144+'gastos 9722'!S144+'gastos 9801'!S144+'gastos 9901'!S144</f>
        <v>0</v>
      </c>
      <c r="T144" s="56">
        <f>'gastos 0001'!T144+'gastos 0099'!T144+'gastos 7201'!T144+'invers 7300'!T144+'gastos 9722'!T144+'gastos 9801'!T144+'gastos 9901'!T144</f>
        <v>0</v>
      </c>
      <c r="U144" s="56">
        <f>'gastos 0001'!U144+'gastos 0099'!U144+'gastos 7201'!U144+'invers 7300'!U144+'gastos 9722'!U144+'gastos 9801'!U144+'gastos 9901'!U144</f>
        <v>0</v>
      </c>
      <c r="V144" s="33">
        <f t="shared" ref="V144:V146" si="357">P144+R144+T144</f>
        <v>0</v>
      </c>
      <c r="W144" s="34">
        <f t="shared" ref="W144:W146" si="358">(IFERROR(V144/$E144,0))</f>
        <v>0</v>
      </c>
      <c r="X144" s="33">
        <f t="shared" ref="X144:X146" si="359">Q144+S144+U144</f>
        <v>0</v>
      </c>
      <c r="Y144" s="34">
        <f t="shared" ref="Y144:Y146" si="360">(IFERROR(X144/V144,0))</f>
        <v>0</v>
      </c>
      <c r="Z144" s="56">
        <f>'gastos 0001'!Z144+'gastos 0099'!Z144+'gastos 7201'!Z144+'invers 7300'!Z144+'gastos 9722'!Z144+'gastos 9801'!Z144+'gastos 9901'!Z144</f>
        <v>0</v>
      </c>
      <c r="AA144" s="56">
        <f>'gastos 0001'!AA144+'gastos 0099'!AA144+'gastos 7201'!AA144+'invers 7300'!AA144+'gastos 9722'!AA144+'gastos 9801'!AA144+'gastos 9901'!AA144</f>
        <v>0</v>
      </c>
      <c r="AB144" s="56">
        <f>'gastos 0001'!AB144+'gastos 0099'!AB144+'gastos 7201'!AB144+'invers 7300'!AB144+'gastos 9722'!AB144+'gastos 9801'!AB144+'gastos 9901'!AB144</f>
        <v>0</v>
      </c>
      <c r="AC144" s="56">
        <f>'gastos 0001'!AC144+'gastos 0099'!AC144+'gastos 7201'!AC144+'invers 7300'!AC144+'gastos 9722'!AC144+'gastos 9801'!AC144+'gastos 9901'!AC144</f>
        <v>0</v>
      </c>
      <c r="AD144" s="56">
        <f>'gastos 0001'!AD144+'gastos 0099'!AD144+'gastos 7201'!AD144+'invers 7300'!AD144+'gastos 9722'!AD144+'gastos 9801'!AD144+'gastos 9901'!AD144</f>
        <v>0</v>
      </c>
      <c r="AE144" s="56">
        <f>'gastos 0001'!AE144+'gastos 0099'!AE144+'gastos 7201'!AE144+'invers 7300'!AE144+'gastos 9722'!AE144+'gastos 9801'!AE144+'gastos 9901'!AE144</f>
        <v>0</v>
      </c>
      <c r="AF144" s="33">
        <f t="shared" ref="AF144:AF146" si="361">Z144+AB144+AD144</f>
        <v>0</v>
      </c>
      <c r="AG144" s="34">
        <f t="shared" ref="AG144:AG146" si="362">(IFERROR(AF144/$E144,0))</f>
        <v>0</v>
      </c>
      <c r="AH144" s="33">
        <f t="shared" ref="AH144:AH146" si="363">AA144+AC144+AE144</f>
        <v>0</v>
      </c>
      <c r="AI144" s="34">
        <f t="shared" ref="AI144:AI146" si="364">(IFERROR(AH144/AF144,0))</f>
        <v>0</v>
      </c>
      <c r="AJ144" s="56">
        <f>'gastos 0001'!AJ144+'gastos 0099'!AJ144+'gastos 7201'!AJ144+'invers 7300'!AJ144+'gastos 9722'!AJ144+'gastos 9801'!AJ144+'gastos 9901'!AJ144</f>
        <v>0</v>
      </c>
      <c r="AK144" s="56">
        <f>'gastos 0001'!AK144+'gastos 0099'!AK144+'gastos 7201'!AK144+'invers 7300'!AK144+'gastos 9722'!AK144+'gastos 9801'!AK144+'gastos 9901'!AK144</f>
        <v>0</v>
      </c>
      <c r="AL144" s="56">
        <f>'gastos 0001'!AL144+'gastos 0099'!AL144+'gastos 7201'!AL144+'invers 7300'!AL144+'gastos 9722'!AL144+'gastos 9801'!AL144+'gastos 9901'!AL144</f>
        <v>0</v>
      </c>
      <c r="AM144" s="56">
        <f>'gastos 0001'!AM144+'gastos 0099'!AM144+'gastos 7201'!AM144+'invers 7300'!AM144+'gastos 9722'!AM144+'gastos 9801'!AM144+'gastos 9901'!AM144</f>
        <v>0</v>
      </c>
      <c r="AN144" s="56">
        <f>'gastos 0001'!AN144+'gastos 0099'!AN144+'gastos 7201'!AN144+'invers 7300'!AN144+'gastos 9722'!AN144+'gastos 9801'!AN144+'gastos 9901'!AN144</f>
        <v>0</v>
      </c>
      <c r="AO144" s="56">
        <f>'gastos 0001'!AO144+'gastos 0099'!AO144+'gastos 7201'!AO144+'invers 7300'!AO144+'gastos 9722'!AO144+'gastos 9801'!AO144+'gastos 9901'!AO144</f>
        <v>0</v>
      </c>
      <c r="AP144" s="33">
        <f t="shared" ref="AP144:AP146" si="365">AJ144+AL144+AN144</f>
        <v>0</v>
      </c>
      <c r="AQ144" s="34">
        <f t="shared" ref="AQ144:AQ146" si="366">(IFERROR(AP144/$E144,0))</f>
        <v>0</v>
      </c>
      <c r="AR144" s="33">
        <f t="shared" ref="AR144:AR146" si="367">AK144+AM144+AO144</f>
        <v>0</v>
      </c>
      <c r="AS144" s="34">
        <f t="shared" ref="AS144:AS146" si="368">(IFERROR(AR144/AP144,0))</f>
        <v>0</v>
      </c>
      <c r="AT144" s="33">
        <f t="shared" ref="AT144:AT146" si="369">L144+V144+AF144+AP144</f>
        <v>0</v>
      </c>
      <c r="AU144" s="34">
        <f t="shared" ref="AU144:AU146" si="370">(IFERROR(AT144/$E144,0))</f>
        <v>0</v>
      </c>
      <c r="AV144" s="33">
        <f t="shared" ref="AV144:AV146" si="371">N144+X144+AH144+AR144</f>
        <v>0</v>
      </c>
      <c r="AW144" s="34">
        <f t="shared" ref="AW144:AW146" si="372">(IFERROR(AV144/AT144,0))</f>
        <v>0</v>
      </c>
      <c r="AX144" s="57">
        <f t="shared" si="144"/>
        <v>0</v>
      </c>
    </row>
    <row r="145" spans="1:50" ht="15" x14ac:dyDescent="0.25">
      <c r="A145" s="108">
        <v>96200</v>
      </c>
      <c r="B145" s="109" t="s">
        <v>164</v>
      </c>
      <c r="C145" s="96">
        <f>'gastos 0001'!C145+'gastos 0099'!C145+'gastos 7201'!C145+'invers 7300'!C145+'gastos 9722'!C145+'gastos 9801'!C145+'gastos 9901'!C145</f>
        <v>0</v>
      </c>
      <c r="D145" s="96">
        <f>'gastos 0001'!D145+'gastos 0099'!D145+'gastos 7201'!D145+'invers 7300'!D145+'gastos 9722'!D145+'gastos 9801'!D145+'gastos 9901'!D145</f>
        <v>0</v>
      </c>
      <c r="E145" s="96">
        <f t="shared" si="352"/>
        <v>0</v>
      </c>
      <c r="F145" s="97">
        <f>'gastos 0001'!F145+'gastos 0099'!F145+'gastos 7201'!F145+'invers 7300'!F145+'gastos 9722'!F145+'gastos 9801'!F145+'gastos 9901'!F145</f>
        <v>0</v>
      </c>
      <c r="G145" s="36">
        <f>'gastos 0001'!G145+'gastos 0099'!G145+'gastos 7201'!G145+'invers 7300'!G145+'gastos 9722'!G145+'gastos 9801'!G145+'gastos 9901'!G145</f>
        <v>0</v>
      </c>
      <c r="H145" s="36">
        <f>'gastos 0001'!H145+'gastos 0099'!H145+'gastos 7201'!H145+'invers 7300'!H145+'gastos 9722'!H145+'gastos 9801'!H145+'gastos 9901'!H145</f>
        <v>0</v>
      </c>
      <c r="I145" s="36">
        <f>'gastos 0001'!I145+'gastos 0099'!I145+'gastos 7201'!I145+'invers 7300'!I145+'gastos 9722'!I145+'gastos 9801'!I145+'gastos 9901'!I145</f>
        <v>0</v>
      </c>
      <c r="J145" s="36">
        <f>'gastos 0001'!J145+'gastos 0099'!J145+'gastos 7201'!J145+'invers 7300'!J145+'gastos 9722'!J145+'gastos 9801'!J145+'gastos 9901'!J145</f>
        <v>0</v>
      </c>
      <c r="K145" s="36">
        <f>'gastos 0001'!K145+'gastos 0099'!K145+'gastos 7201'!K145+'invers 7300'!K145+'gastos 9722'!K145+'gastos 9801'!K145+'gastos 9901'!K145</f>
        <v>0</v>
      </c>
      <c r="L145" s="33">
        <f t="shared" si="353"/>
        <v>0</v>
      </c>
      <c r="M145" s="34">
        <f t="shared" si="354"/>
        <v>0</v>
      </c>
      <c r="N145" s="33">
        <f t="shared" si="355"/>
        <v>0</v>
      </c>
      <c r="O145" s="34">
        <f t="shared" si="356"/>
        <v>0</v>
      </c>
      <c r="P145" s="56">
        <f>'gastos 0001'!P145+'gastos 0099'!P145+'gastos 7201'!P145+'invers 7300'!P145+'gastos 9722'!P145+'gastos 9801'!P145+'gastos 9901'!P145</f>
        <v>0</v>
      </c>
      <c r="Q145" s="56">
        <f>'gastos 0001'!Q145+'gastos 0099'!Q145+'gastos 7201'!Q145+'invers 7300'!Q145+'gastos 9722'!Q145+'gastos 9801'!Q145+'gastos 9901'!Q145</f>
        <v>0</v>
      </c>
      <c r="R145" s="56">
        <f>'gastos 0001'!R145+'gastos 0099'!R145+'gastos 7201'!R145+'invers 7300'!R145+'gastos 9722'!R145+'gastos 9801'!R145+'gastos 9901'!R145</f>
        <v>0</v>
      </c>
      <c r="S145" s="56">
        <f>'gastos 0001'!S145+'gastos 0099'!S145+'gastos 7201'!S145+'invers 7300'!S145+'gastos 9722'!S145+'gastos 9801'!S145+'gastos 9901'!S145</f>
        <v>0</v>
      </c>
      <c r="T145" s="56">
        <f>'gastos 0001'!T145+'gastos 0099'!T145+'gastos 7201'!T145+'invers 7300'!T145+'gastos 9722'!T145+'gastos 9801'!T145+'gastos 9901'!T145</f>
        <v>0</v>
      </c>
      <c r="U145" s="56">
        <f>'gastos 0001'!U145+'gastos 0099'!U145+'gastos 7201'!U145+'invers 7300'!U145+'gastos 9722'!U145+'gastos 9801'!U145+'gastos 9901'!U145</f>
        <v>0</v>
      </c>
      <c r="V145" s="33">
        <f t="shared" si="357"/>
        <v>0</v>
      </c>
      <c r="W145" s="34">
        <f t="shared" si="358"/>
        <v>0</v>
      </c>
      <c r="X145" s="33">
        <f t="shared" si="359"/>
        <v>0</v>
      </c>
      <c r="Y145" s="34">
        <f t="shared" si="360"/>
        <v>0</v>
      </c>
      <c r="Z145" s="56">
        <f>'gastos 0001'!Z145+'gastos 0099'!Z145+'gastos 7201'!Z145+'invers 7300'!Z145+'gastos 9722'!Z145+'gastos 9801'!Z145+'gastos 9901'!Z145</f>
        <v>0</v>
      </c>
      <c r="AA145" s="56">
        <f>'gastos 0001'!AA145+'gastos 0099'!AA145+'gastos 7201'!AA145+'invers 7300'!AA145+'gastos 9722'!AA145+'gastos 9801'!AA145+'gastos 9901'!AA145</f>
        <v>0</v>
      </c>
      <c r="AB145" s="56">
        <f>'gastos 0001'!AB145+'gastos 0099'!AB145+'gastos 7201'!AB145+'invers 7300'!AB145+'gastos 9722'!AB145+'gastos 9801'!AB145+'gastos 9901'!AB145</f>
        <v>0</v>
      </c>
      <c r="AC145" s="56">
        <f>'gastos 0001'!AC145+'gastos 0099'!AC145+'gastos 7201'!AC145+'invers 7300'!AC145+'gastos 9722'!AC145+'gastos 9801'!AC145+'gastos 9901'!AC145</f>
        <v>0</v>
      </c>
      <c r="AD145" s="56">
        <f>'gastos 0001'!AD145+'gastos 0099'!AD145+'gastos 7201'!AD145+'invers 7300'!AD145+'gastos 9722'!AD145+'gastos 9801'!AD145+'gastos 9901'!AD145</f>
        <v>0</v>
      </c>
      <c r="AE145" s="56">
        <f>'gastos 0001'!AE145+'gastos 0099'!AE145+'gastos 7201'!AE145+'invers 7300'!AE145+'gastos 9722'!AE145+'gastos 9801'!AE145+'gastos 9901'!AE145</f>
        <v>0</v>
      </c>
      <c r="AF145" s="33">
        <f t="shared" si="361"/>
        <v>0</v>
      </c>
      <c r="AG145" s="34">
        <f t="shared" si="362"/>
        <v>0</v>
      </c>
      <c r="AH145" s="33">
        <f t="shared" si="363"/>
        <v>0</v>
      </c>
      <c r="AI145" s="34">
        <f t="shared" si="364"/>
        <v>0</v>
      </c>
      <c r="AJ145" s="56">
        <f>'gastos 0001'!AJ145+'gastos 0099'!AJ145+'gastos 7201'!AJ145+'invers 7300'!AJ145+'gastos 9722'!AJ145+'gastos 9801'!AJ145+'gastos 9901'!AJ145</f>
        <v>0</v>
      </c>
      <c r="AK145" s="56">
        <f>'gastos 0001'!AK145+'gastos 0099'!AK145+'gastos 7201'!AK145+'invers 7300'!AK145+'gastos 9722'!AK145+'gastos 9801'!AK145+'gastos 9901'!AK145</f>
        <v>0</v>
      </c>
      <c r="AL145" s="56">
        <f>'gastos 0001'!AL145+'gastos 0099'!AL145+'gastos 7201'!AL145+'invers 7300'!AL145+'gastos 9722'!AL145+'gastos 9801'!AL145+'gastos 9901'!AL145</f>
        <v>0</v>
      </c>
      <c r="AM145" s="56">
        <f>'gastos 0001'!AM145+'gastos 0099'!AM145+'gastos 7201'!AM145+'invers 7300'!AM145+'gastos 9722'!AM145+'gastos 9801'!AM145+'gastos 9901'!AM145</f>
        <v>0</v>
      </c>
      <c r="AN145" s="56">
        <f>'gastos 0001'!AN145+'gastos 0099'!AN145+'gastos 7201'!AN145+'invers 7300'!AN145+'gastos 9722'!AN145+'gastos 9801'!AN145+'gastos 9901'!AN145</f>
        <v>0</v>
      </c>
      <c r="AO145" s="56">
        <f>'gastos 0001'!AO145+'gastos 0099'!AO145+'gastos 7201'!AO145+'invers 7300'!AO145+'gastos 9722'!AO145+'gastos 9801'!AO145+'gastos 9901'!AO145</f>
        <v>0</v>
      </c>
      <c r="AP145" s="33">
        <f t="shared" si="365"/>
        <v>0</v>
      </c>
      <c r="AQ145" s="34">
        <f t="shared" si="366"/>
        <v>0</v>
      </c>
      <c r="AR145" s="33">
        <f t="shared" si="367"/>
        <v>0</v>
      </c>
      <c r="AS145" s="34">
        <f t="shared" si="368"/>
        <v>0</v>
      </c>
      <c r="AT145" s="33">
        <f t="shared" si="369"/>
        <v>0</v>
      </c>
      <c r="AU145" s="34">
        <f t="shared" si="370"/>
        <v>0</v>
      </c>
      <c r="AV145" s="33">
        <f t="shared" si="371"/>
        <v>0</v>
      </c>
      <c r="AW145" s="34">
        <f t="shared" si="372"/>
        <v>0</v>
      </c>
      <c r="AX145" s="57">
        <f t="shared" si="144"/>
        <v>0</v>
      </c>
    </row>
    <row r="146" spans="1:50" ht="15" hidden="1" x14ac:dyDescent="0.25">
      <c r="A146" s="110">
        <v>99100</v>
      </c>
      <c r="B146" s="111" t="s">
        <v>145</v>
      </c>
      <c r="C146" s="111"/>
      <c r="D146" s="111"/>
      <c r="E146" s="112">
        <f>'gastos 0001'!E146+'gastos 0099'!C146+'gastos 7201'!C146+'invers 7300'!E146+'gastos 9722'!C146+'gastos 9801'!C146+'gastos 9901'!C146</f>
        <v>0</v>
      </c>
      <c r="F146" s="113">
        <f>'gastos 0001'!F146+'gastos 0099'!D146+'gastos 7201'!D146+'invers 7300'!F146+'gastos 9722'!D146+'gastos 9801'!D146+'gastos 9901'!D146</f>
        <v>0</v>
      </c>
      <c r="G146" s="113">
        <f>'gastos 0001'!G146+'gastos 0099'!E146+'gastos 7201'!E146+'invers 7300'!H146+'gastos 9722'!E146+'gastos 9801'!E146+'gastos 9901'!E146</f>
        <v>0</v>
      </c>
      <c r="H146" s="83">
        <f>'gastos 0001'!H146+'gastos 0099'!E146+'gastos 7201'!E146+'invers 7300'!H146+'gastos 9722'!E146+'gastos 9801'!E146+'gastos 9901'!E146</f>
        <v>0</v>
      </c>
      <c r="I146" s="83">
        <f>'gastos 0001'!I146+'gastos 0099'!F146+'gastos 7201'!F146+'invers 7300'!J146+'gastos 9722'!F146+'gastos 9801'!F146+'gastos 9901'!F146</f>
        <v>0</v>
      </c>
      <c r="J146" s="83">
        <f>'gastos 0001'!J146+'gastos 0099'!F146+'gastos 7201'!F146+'invers 7300'!J146+'gastos 9722'!F146+'gastos 9801'!F146+'gastos 9901'!F146</f>
        <v>0</v>
      </c>
      <c r="K146" s="83">
        <f>'gastos 0001'!K146+'gastos 0099'!G146+'gastos 7201'!G146+'invers 7300'!L146+'gastos 9722'!G146+'gastos 9801'!G146+'gastos 9901'!G146</f>
        <v>0</v>
      </c>
      <c r="L146" s="33">
        <f t="shared" si="353"/>
        <v>0</v>
      </c>
      <c r="M146" s="46">
        <f t="shared" si="354"/>
        <v>0</v>
      </c>
      <c r="N146" s="45">
        <f t="shared" si="355"/>
        <v>0</v>
      </c>
      <c r="O146" s="46">
        <f t="shared" si="356"/>
        <v>0</v>
      </c>
      <c r="P146" s="114">
        <f>'gastos 0001'!P146+'gastos 0099'!I146+'gastos 7201'!I146+'invers 7300'!P146+'gastos 9722'!I146+'gastos 9801'!I146+'gastos 9901'!I146</f>
        <v>0</v>
      </c>
      <c r="Q146" s="114"/>
      <c r="R146" s="83">
        <f>'gastos 0001'!R146+'gastos 0099'!J146+'gastos 7201'!J146+'invers 7300'!R146+'gastos 9722'!J146+'gastos 9801'!J146+'gastos 9901'!J146</f>
        <v>0</v>
      </c>
      <c r="S146" s="83"/>
      <c r="T146" s="83">
        <f>'gastos 0001'!T146+'gastos 0099'!K146+'gastos 7201'!K146+'invers 7300'!T146+'gastos 9722'!K146+'gastos 9801'!K146+'gastos 9901'!K146</f>
        <v>0</v>
      </c>
      <c r="U146" s="80"/>
      <c r="V146" s="33">
        <f t="shared" si="357"/>
        <v>0</v>
      </c>
      <c r="W146" s="46">
        <f t="shared" si="358"/>
        <v>0</v>
      </c>
      <c r="X146" s="45">
        <f t="shared" si="359"/>
        <v>0</v>
      </c>
      <c r="Y146" s="46">
        <f t="shared" si="360"/>
        <v>0</v>
      </c>
      <c r="Z146" s="114">
        <f>'gastos 0001'!Z146+'gastos 0099'!S146+'gastos 7201'!S146+'invers 7300'!Z146+'gastos 9722'!S146+'gastos 9801'!S146+'gastos 9901'!S146</f>
        <v>0</v>
      </c>
      <c r="AA146" s="114"/>
      <c r="AB146" s="83">
        <f>'gastos 0001'!AB146+'gastos 0099'!T146+'gastos 7201'!T146+'invers 7300'!AB146+'gastos 9722'!T146+'gastos 9801'!T146+'gastos 9901'!T146</f>
        <v>0</v>
      </c>
      <c r="AC146" s="83"/>
      <c r="AD146" s="83">
        <f>'gastos 0001'!AD146+'gastos 0099'!U146+'gastos 7201'!U146+'invers 7300'!AD146+'gastos 9722'!U146+'gastos 9801'!U146+'gastos 9901'!U146</f>
        <v>0</v>
      </c>
      <c r="AE146" s="80"/>
      <c r="AF146" s="33">
        <f t="shared" si="361"/>
        <v>0</v>
      </c>
      <c r="AG146" s="46">
        <f t="shared" si="362"/>
        <v>0</v>
      </c>
      <c r="AH146" s="45">
        <f t="shared" si="363"/>
        <v>0</v>
      </c>
      <c r="AI146" s="46">
        <f t="shared" si="364"/>
        <v>0</v>
      </c>
      <c r="AJ146" s="114">
        <f>'gastos 0001'!AJ146+'gastos 0099'!AC146+'gastos 7201'!AC146+'invers 7300'!AJ146+'gastos 9722'!AC146+'gastos 9801'!AC146+'gastos 9901'!AC146</f>
        <v>0</v>
      </c>
      <c r="AK146" s="114"/>
      <c r="AL146" s="83">
        <f>'gastos 0001'!AL146+'gastos 0099'!AD146+'gastos 7201'!AD146+'invers 7300'!AL146+'gastos 9722'!AD146+'gastos 9801'!AD146+'gastos 9901'!AD146</f>
        <v>0</v>
      </c>
      <c r="AM146" s="83"/>
      <c r="AN146" s="83">
        <f>'gastos 0001'!AN146+'gastos 0099'!AE146+'gastos 7201'!AE146+'invers 7300'!AN146+'gastos 9722'!AE146+'gastos 9801'!AE146+'gastos 9901'!AE146</f>
        <v>0</v>
      </c>
      <c r="AO146" s="80"/>
      <c r="AP146" s="33">
        <f t="shared" si="365"/>
        <v>0</v>
      </c>
      <c r="AQ146" s="46">
        <f t="shared" si="366"/>
        <v>0</v>
      </c>
      <c r="AR146" s="45">
        <f t="shared" si="367"/>
        <v>0</v>
      </c>
      <c r="AS146" s="46">
        <f t="shared" si="368"/>
        <v>0</v>
      </c>
      <c r="AT146" s="33">
        <f t="shared" si="369"/>
        <v>0</v>
      </c>
      <c r="AU146" s="46">
        <f t="shared" si="370"/>
        <v>0</v>
      </c>
      <c r="AV146" s="33">
        <f t="shared" si="371"/>
        <v>0</v>
      </c>
      <c r="AW146" s="46">
        <f t="shared" si="372"/>
        <v>0</v>
      </c>
      <c r="AX146" s="87">
        <f t="shared" si="144"/>
        <v>0</v>
      </c>
    </row>
    <row r="147" spans="1:50" ht="15.75" thickBot="1" x14ac:dyDescent="0.3">
      <c r="A147" s="115"/>
      <c r="B147" s="47" t="s">
        <v>167</v>
      </c>
      <c r="C147" s="50">
        <f t="shared" ref="C147:D147" si="373">C24+C47+C83+C113+C129+C131+C135+C140+C143</f>
        <v>0</v>
      </c>
      <c r="D147" s="50">
        <f t="shared" si="373"/>
        <v>0</v>
      </c>
      <c r="E147" s="50">
        <f>E24+E47+E83+E113+E129+E131+E135+E140+E143</f>
        <v>0</v>
      </c>
      <c r="F147" s="50">
        <f t="shared" ref="F147:N147" si="374">F24+F47+F83+F113+F129+F131+F135+F140+F143</f>
        <v>0</v>
      </c>
      <c r="G147" s="50">
        <f t="shared" si="374"/>
        <v>0</v>
      </c>
      <c r="H147" s="50">
        <f t="shared" si="374"/>
        <v>0</v>
      </c>
      <c r="I147" s="50">
        <f t="shared" si="374"/>
        <v>0</v>
      </c>
      <c r="J147" s="50">
        <f t="shared" si="374"/>
        <v>0</v>
      </c>
      <c r="K147" s="50">
        <f t="shared" si="374"/>
        <v>0</v>
      </c>
      <c r="L147" s="50">
        <f t="shared" si="374"/>
        <v>0</v>
      </c>
      <c r="M147" s="49">
        <f>(IFERROR(L147/$E147,0))</f>
        <v>0</v>
      </c>
      <c r="N147" s="50">
        <f t="shared" si="374"/>
        <v>0</v>
      </c>
      <c r="O147" s="49">
        <f>(IFERROR(N147/L147,0))</f>
        <v>0</v>
      </c>
      <c r="P147" s="50">
        <f t="shared" ref="P147:X147" si="375">P24+P47+P83+P113+P129+P131+P135+P140+P143</f>
        <v>0</v>
      </c>
      <c r="Q147" s="50">
        <f t="shared" si="375"/>
        <v>0</v>
      </c>
      <c r="R147" s="50">
        <f t="shared" si="375"/>
        <v>0</v>
      </c>
      <c r="S147" s="50">
        <f t="shared" si="375"/>
        <v>0</v>
      </c>
      <c r="T147" s="50">
        <f t="shared" si="375"/>
        <v>0</v>
      </c>
      <c r="U147" s="50">
        <f t="shared" si="375"/>
        <v>0</v>
      </c>
      <c r="V147" s="50">
        <f t="shared" si="375"/>
        <v>0</v>
      </c>
      <c r="W147" s="49">
        <f>(IFERROR(V147/$E147,0))</f>
        <v>0</v>
      </c>
      <c r="X147" s="50">
        <f t="shared" si="375"/>
        <v>0</v>
      </c>
      <c r="Y147" s="49">
        <f>(IFERROR(X147/V147,0))</f>
        <v>0</v>
      </c>
      <c r="Z147" s="50">
        <f t="shared" ref="Z147:AH147" si="376">Z24+Z47+Z83+Z113+Z129+Z131+Z135+Z140+Z143</f>
        <v>0</v>
      </c>
      <c r="AA147" s="50">
        <f t="shared" si="376"/>
        <v>0</v>
      </c>
      <c r="AB147" s="50">
        <f t="shared" si="376"/>
        <v>0</v>
      </c>
      <c r="AC147" s="50">
        <f t="shared" si="376"/>
        <v>0</v>
      </c>
      <c r="AD147" s="50">
        <f t="shared" si="376"/>
        <v>0</v>
      </c>
      <c r="AE147" s="50">
        <f t="shared" si="376"/>
        <v>0</v>
      </c>
      <c r="AF147" s="50">
        <f t="shared" si="376"/>
        <v>0</v>
      </c>
      <c r="AG147" s="49">
        <f>(IFERROR(AF147/$E147,0))</f>
        <v>0</v>
      </c>
      <c r="AH147" s="50">
        <f t="shared" si="376"/>
        <v>0</v>
      </c>
      <c r="AI147" s="49">
        <f>(IFERROR(AH147/AF147,0))</f>
        <v>0</v>
      </c>
      <c r="AJ147" s="50">
        <f t="shared" ref="AJ147:AX147" si="377">AJ24+AJ47+AJ83+AJ113+AJ129+AJ131+AJ135+AJ140+AJ143</f>
        <v>0</v>
      </c>
      <c r="AK147" s="50">
        <f t="shared" si="377"/>
        <v>0</v>
      </c>
      <c r="AL147" s="50">
        <f t="shared" si="377"/>
        <v>0</v>
      </c>
      <c r="AM147" s="50">
        <f t="shared" si="377"/>
        <v>0</v>
      </c>
      <c r="AN147" s="50">
        <f t="shared" si="377"/>
        <v>0</v>
      </c>
      <c r="AO147" s="50">
        <f t="shared" si="377"/>
        <v>0</v>
      </c>
      <c r="AP147" s="50">
        <f t="shared" si="377"/>
        <v>0</v>
      </c>
      <c r="AQ147" s="49">
        <f>(IFERROR(AP147/$E147,0))</f>
        <v>0</v>
      </c>
      <c r="AR147" s="50">
        <f t="shared" si="377"/>
        <v>0</v>
      </c>
      <c r="AS147" s="49">
        <f>(IFERROR(AR147/AP147,0))</f>
        <v>0</v>
      </c>
      <c r="AT147" s="50">
        <f t="shared" si="377"/>
        <v>0</v>
      </c>
      <c r="AU147" s="49">
        <f>(IFERROR(AT147/$E147,0))</f>
        <v>0</v>
      </c>
      <c r="AV147" s="50">
        <f t="shared" si="377"/>
        <v>0</v>
      </c>
      <c r="AW147" s="49">
        <f>(IFERROR(AV147/AT147,0))</f>
        <v>0</v>
      </c>
      <c r="AX147" s="50">
        <f t="shared" si="377"/>
        <v>0</v>
      </c>
    </row>
    <row r="148" spans="1:50" ht="14.25" thickTop="1" x14ac:dyDescent="0.2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3"/>
      <c r="AG148" s="13"/>
      <c r="AH148" s="13"/>
      <c r="AI148" s="13"/>
      <c r="AJ148" s="11"/>
      <c r="AK148" s="11"/>
      <c r="AL148" s="11"/>
      <c r="AM148" s="11"/>
      <c r="AN148" s="11"/>
      <c r="AO148" s="11"/>
      <c r="AP148" s="13"/>
      <c r="AQ148" s="13"/>
      <c r="AR148" s="13"/>
      <c r="AS148" s="13"/>
      <c r="AT148" s="13"/>
      <c r="AU148" s="13"/>
    </row>
  </sheetData>
  <mergeCells count="31">
    <mergeCell ref="AW21:AW23"/>
    <mergeCell ref="L22:L23"/>
    <mergeCell ref="M22:M23"/>
    <mergeCell ref="N22:N23"/>
    <mergeCell ref="O22:O23"/>
    <mergeCell ref="AP22:AP23"/>
    <mergeCell ref="AQ22:AQ23"/>
    <mergeCell ref="AR22:AR23"/>
    <mergeCell ref="AS22:AS23"/>
    <mergeCell ref="AV21:AV23"/>
    <mergeCell ref="F21:O21"/>
    <mergeCell ref="P21:Y21"/>
    <mergeCell ref="Z21:AI21"/>
    <mergeCell ref="AJ21:AS21"/>
    <mergeCell ref="AU21:AU23"/>
    <mergeCell ref="A18:AX18"/>
    <mergeCell ref="A21:A23"/>
    <mergeCell ref="B21:B23"/>
    <mergeCell ref="E21:E23"/>
    <mergeCell ref="AT21:AT23"/>
    <mergeCell ref="C21:C23"/>
    <mergeCell ref="D21:D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X21:AX23"/>
  </mergeCells>
  <printOptions horizontalCentered="1"/>
  <pageMargins left="0" right="0" top="0.39370078740157483" bottom="0.39370078740157483" header="0.31496062992125984" footer="0.31496062992125984"/>
  <pageSetup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X148"/>
  <sheetViews>
    <sheetView topLeftCell="A25" workbookViewId="0">
      <selection activeCell="B61" sqref="B61"/>
    </sheetView>
  </sheetViews>
  <sheetFormatPr baseColWidth="10" defaultRowHeight="12.75" x14ac:dyDescent="0.2"/>
  <cols>
    <col min="1" max="1" width="9.140625" style="1" customWidth="1"/>
    <col min="2" max="2" width="22.7109375" style="2" customWidth="1"/>
    <col min="3" max="5" width="11.7109375" style="2" customWidth="1"/>
    <col min="6" max="6" width="8.7109375" style="1" customWidth="1"/>
    <col min="7" max="7" width="10.5703125" style="1" hidden="1" customWidth="1"/>
    <col min="8" max="8" width="8.7109375" style="1" customWidth="1"/>
    <col min="9" max="9" width="10.5703125" style="1" hidden="1" customWidth="1"/>
    <col min="10" max="10" width="8.7109375" style="1" customWidth="1"/>
    <col min="11" max="11" width="10.5703125" style="1" hidden="1" customWidth="1"/>
    <col min="12" max="12" width="12.42578125" style="1" customWidth="1"/>
    <col min="13" max="13" width="8.7109375" style="1" customWidth="1"/>
    <col min="14" max="14" width="11.7109375" style="1" hidden="1" customWidth="1"/>
    <col min="15" max="15" width="8.7109375" style="1" hidden="1" customWidth="1"/>
    <col min="16" max="16" width="8.7109375" style="1" customWidth="1"/>
    <col min="17" max="17" width="9.85546875" style="1" hidden="1" customWidth="1"/>
    <col min="18" max="18" width="8.7109375" style="1" customWidth="1"/>
    <col min="19" max="19" width="9.85546875" style="1" hidden="1" customWidth="1"/>
    <col min="20" max="20" width="8.7109375" style="1" customWidth="1"/>
    <col min="21" max="21" width="9.85546875" style="1" hidden="1" customWidth="1"/>
    <col min="22" max="22" width="11.7109375" style="1" customWidth="1"/>
    <col min="23" max="23" width="8.7109375" style="1" customWidth="1"/>
    <col min="24" max="24" width="11.7109375" style="1" hidden="1" customWidth="1"/>
    <col min="25" max="25" width="9.85546875" style="1" hidden="1" customWidth="1"/>
    <col min="26" max="26" width="8.7109375" style="1" customWidth="1"/>
    <col min="27" max="27" width="9.7109375" style="1" hidden="1" customWidth="1"/>
    <col min="28" max="28" width="8.7109375" style="1" customWidth="1"/>
    <col min="29" max="29" width="9.7109375" style="1" hidden="1" customWidth="1"/>
    <col min="30" max="30" width="8.7109375" style="1" customWidth="1"/>
    <col min="31" max="31" width="9.7109375" style="1" hidden="1" customWidth="1"/>
    <col min="32" max="32" width="11.7109375" style="1" customWidth="1"/>
    <col min="33" max="33" width="8.7109375" style="1" customWidth="1"/>
    <col min="34" max="34" width="11.7109375" style="1" hidden="1" customWidth="1"/>
    <col min="35" max="35" width="8.7109375" style="1" hidden="1" customWidth="1"/>
    <col min="36" max="36" width="8.7109375" style="1" customWidth="1"/>
    <col min="37" max="37" width="11.140625" style="1" hidden="1" customWidth="1"/>
    <col min="38" max="38" width="8.7109375" style="1" customWidth="1"/>
    <col min="39" max="39" width="11.140625" style="1" hidden="1" customWidth="1"/>
    <col min="40" max="40" width="8.7109375" style="1" customWidth="1"/>
    <col min="41" max="41" width="11.140625" style="1" hidden="1" customWidth="1"/>
    <col min="42" max="42" width="11.7109375" style="1" customWidth="1"/>
    <col min="43" max="43" width="8.7109375" style="1" customWidth="1"/>
    <col min="44" max="44" width="11.7109375" style="1" hidden="1" customWidth="1"/>
    <col min="45" max="45" width="8.7109375" style="1" hidden="1" customWidth="1"/>
    <col min="46" max="46" width="12.7109375" style="1" customWidth="1"/>
    <col min="47" max="47" width="8.7109375" style="1" customWidth="1"/>
    <col min="48" max="48" width="12.7109375" style="1" hidden="1" customWidth="1"/>
    <col min="49" max="49" width="8.7109375" style="1" hidden="1" customWidth="1"/>
    <col min="50" max="50" width="8.7109375" style="1" customWidth="1"/>
    <col min="51" max="16384" width="11.42578125" style="1"/>
  </cols>
  <sheetData>
    <row r="2" spans="1:5" x14ac:dyDescent="0.2">
      <c r="B2" s="3"/>
      <c r="C2" s="3"/>
      <c r="D2" s="3"/>
      <c r="E2" s="3"/>
    </row>
    <row r="3" spans="1:5" x14ac:dyDescent="0.2">
      <c r="B3" s="3"/>
      <c r="C3" s="3"/>
      <c r="D3" s="3"/>
      <c r="E3" s="3"/>
    </row>
    <row r="4" spans="1:5" x14ac:dyDescent="0.2">
      <c r="B4" s="4"/>
      <c r="C4" s="4"/>
      <c r="D4" s="4"/>
      <c r="E4" s="4"/>
    </row>
    <row r="5" spans="1:5" s="7" customFormat="1" ht="8.25" x14ac:dyDescent="0.15">
      <c r="A5" s="5" t="s">
        <v>0</v>
      </c>
      <c r="B5" s="6" t="s">
        <v>1</v>
      </c>
      <c r="C5" s="6"/>
      <c r="D5" s="6"/>
      <c r="E5" s="6"/>
    </row>
    <row r="6" spans="1:5" s="7" customFormat="1" ht="8.25" x14ac:dyDescent="0.15">
      <c r="A6" s="5" t="s">
        <v>2</v>
      </c>
      <c r="B6" s="6" t="s">
        <v>3</v>
      </c>
      <c r="C6" s="6"/>
      <c r="D6" s="6"/>
      <c r="E6" s="6"/>
    </row>
    <row r="7" spans="1:5" s="7" customFormat="1" ht="8.25" x14ac:dyDescent="0.15">
      <c r="A7" s="5"/>
      <c r="B7" s="6" t="s">
        <v>4</v>
      </c>
      <c r="C7" s="6"/>
      <c r="D7" s="6"/>
      <c r="E7" s="6"/>
    </row>
    <row r="8" spans="1:5" s="7" customFormat="1" ht="8.25" x14ac:dyDescent="0.15">
      <c r="A8" s="5" t="s">
        <v>5</v>
      </c>
      <c r="B8" s="6" t="s">
        <v>6</v>
      </c>
      <c r="C8" s="6"/>
      <c r="D8" s="6"/>
      <c r="E8" s="6"/>
    </row>
    <row r="9" spans="1:5" s="7" customFormat="1" ht="8.25" x14ac:dyDescent="0.15">
      <c r="A9" s="5" t="s">
        <v>7</v>
      </c>
      <c r="B9" s="8" t="s">
        <v>158</v>
      </c>
      <c r="C9" s="8"/>
      <c r="D9" s="8"/>
      <c r="E9" s="8"/>
    </row>
    <row r="10" spans="1:5" s="7" customFormat="1" ht="8.25" x14ac:dyDescent="0.15">
      <c r="A10" s="5" t="s">
        <v>7</v>
      </c>
      <c r="B10" s="8" t="s">
        <v>170</v>
      </c>
      <c r="C10" s="8"/>
      <c r="D10" s="8"/>
      <c r="E10" s="8"/>
    </row>
    <row r="11" spans="1:5" s="7" customFormat="1" ht="8.25" x14ac:dyDescent="0.15">
      <c r="A11" s="5" t="s">
        <v>7</v>
      </c>
      <c r="B11" s="8" t="s">
        <v>171</v>
      </c>
      <c r="C11" s="8"/>
      <c r="D11" s="8"/>
      <c r="E11" s="8"/>
    </row>
    <row r="12" spans="1:5" s="7" customFormat="1" ht="8.25" x14ac:dyDescent="0.15">
      <c r="A12" s="5" t="s">
        <v>8</v>
      </c>
      <c r="B12" s="8" t="s">
        <v>159</v>
      </c>
      <c r="C12" s="8"/>
      <c r="D12" s="8"/>
      <c r="E12" s="8"/>
    </row>
    <row r="13" spans="1:5" s="7" customFormat="1" ht="8.25" x14ac:dyDescent="0.15">
      <c r="A13" s="5" t="s">
        <v>7</v>
      </c>
      <c r="B13" s="8" t="s">
        <v>160</v>
      </c>
      <c r="C13" s="8"/>
      <c r="D13" s="8"/>
      <c r="E13" s="8"/>
    </row>
    <row r="14" spans="1:5" s="7" customFormat="1" ht="8.25" x14ac:dyDescent="0.15">
      <c r="A14" s="5" t="s">
        <v>7</v>
      </c>
      <c r="B14" s="8" t="s">
        <v>161</v>
      </c>
      <c r="C14" s="8"/>
      <c r="D14" s="8"/>
      <c r="E14" s="8"/>
    </row>
    <row r="15" spans="1:5" s="7" customFormat="1" ht="8.25" x14ac:dyDescent="0.15">
      <c r="A15" s="5" t="s">
        <v>7</v>
      </c>
      <c r="B15" s="8" t="s">
        <v>162</v>
      </c>
      <c r="C15" s="8"/>
      <c r="D15" s="8"/>
      <c r="E15" s="8"/>
    </row>
    <row r="16" spans="1:5" s="7" customFormat="1" ht="8.25" x14ac:dyDescent="0.15">
      <c r="A16" s="5" t="s">
        <v>9</v>
      </c>
      <c r="B16" s="5">
        <v>2020</v>
      </c>
      <c r="C16" s="5"/>
      <c r="D16" s="5"/>
      <c r="E16" s="5"/>
    </row>
    <row r="17" spans="1:50" x14ac:dyDescent="0.2">
      <c r="A17" s="9"/>
      <c r="B17" s="10"/>
      <c r="C17" s="10"/>
      <c r="D17" s="10"/>
      <c r="E17" s="10"/>
    </row>
    <row r="18" spans="1:50" ht="18.75" x14ac:dyDescent="0.3">
      <c r="A18" s="206" t="s">
        <v>214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23.25" customHeight="1" x14ac:dyDescent="0.3">
      <c r="A19" s="210" t="s">
        <v>147</v>
      </c>
      <c r="B19" s="210"/>
      <c r="C19" s="210"/>
      <c r="D19" s="210"/>
      <c r="E19" s="210"/>
      <c r="F19" s="210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58"/>
      <c r="AW19" s="58"/>
      <c r="AX19" s="58"/>
    </row>
    <row r="20" spans="1:50" ht="17.25" x14ac:dyDescent="0.3">
      <c r="A20" s="170" t="s">
        <v>203</v>
      </c>
      <c r="B20" s="171"/>
      <c r="C20" s="172"/>
      <c r="D20" s="172"/>
      <c r="E20" s="17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.7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15.75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55" customFormat="1" ht="15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E24" si="0">SUM(D25:D29)+SUM(D33:D46)</f>
        <v>0</v>
      </c>
      <c r="E24" s="54">
        <f t="shared" si="0"/>
        <v>0</v>
      </c>
      <c r="F24" s="54">
        <f t="shared" ref="F24" si="1">SUM(F25:F29)+SUM(F33:F46)</f>
        <v>0</v>
      </c>
      <c r="G24" s="54">
        <f t="shared" ref="G24" si="2">SUM(G25:G29)+SUM(G33:G46)</f>
        <v>0</v>
      </c>
      <c r="H24" s="54">
        <f t="shared" ref="H24" si="3">SUM(H25:H29)+SUM(H33:H46)</f>
        <v>0</v>
      </c>
      <c r="I24" s="54">
        <f t="shared" ref="I24" si="4">SUM(I25:I29)+SUM(I33:I46)</f>
        <v>0</v>
      </c>
      <c r="J24" s="54">
        <f t="shared" ref="J24" si="5">SUM(J25:J29)+SUM(J33:J46)</f>
        <v>0</v>
      </c>
      <c r="K24" s="54">
        <f t="shared" ref="K24:L24" si="6">SUM(K25:K29)+SUM(K33:K46)</f>
        <v>0</v>
      </c>
      <c r="L24" s="54">
        <f t="shared" si="6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" si="7">SUM(P25:P29)+SUM(P33:P46)</f>
        <v>0</v>
      </c>
      <c r="Q24" s="54">
        <f t="shared" ref="Q24" si="8">SUM(Q25:Q29)+SUM(Q33:Q46)</f>
        <v>0</v>
      </c>
      <c r="R24" s="54">
        <f t="shared" ref="R24" si="9">SUM(R25:R29)+SUM(R33:R46)</f>
        <v>0</v>
      </c>
      <c r="S24" s="54">
        <f t="shared" ref="S24" si="10">SUM(S25:S29)+SUM(S33:S46)</f>
        <v>0</v>
      </c>
      <c r="T24" s="54">
        <f t="shared" ref="T24" si="11">SUM(T25:T29)+SUM(T33:T46)</f>
        <v>0</v>
      </c>
      <c r="U24" s="54">
        <f t="shared" ref="U24" si="12">SUM(U25:U29)+SUM(U33:U46)</f>
        <v>0</v>
      </c>
      <c r="V24" s="54">
        <f t="shared" ref="V24" si="13">SUM(V25:V29)+SUM(V33:V46)</f>
        <v>0</v>
      </c>
      <c r="W24" s="88">
        <f>(IFERROR(V24/$E24,0))</f>
        <v>0</v>
      </c>
      <c r="X24" s="54">
        <f t="shared" ref="X24" si="14">SUM(X25:X29)+SUM(X33:X46)</f>
        <v>0</v>
      </c>
      <c r="Y24" s="88">
        <f>(IFERROR(X24/V24,0))</f>
        <v>0</v>
      </c>
      <c r="Z24" s="54">
        <f t="shared" ref="Z24" si="15">SUM(Z25:Z29)+SUM(Z33:Z46)</f>
        <v>0</v>
      </c>
      <c r="AA24" s="54">
        <f t="shared" ref="AA24" si="16">SUM(AA25:AA29)+SUM(AA33:AA46)</f>
        <v>0</v>
      </c>
      <c r="AB24" s="54">
        <f t="shared" ref="AB24" si="17">SUM(AB25:AB29)+SUM(AB33:AB46)</f>
        <v>0</v>
      </c>
      <c r="AC24" s="54">
        <f t="shared" ref="AC24" si="18">SUM(AC25:AC29)+SUM(AC33:AC46)</f>
        <v>0</v>
      </c>
      <c r="AD24" s="54">
        <f t="shared" ref="AD24" si="19">SUM(AD25:AD29)+SUM(AD33:AD46)</f>
        <v>0</v>
      </c>
      <c r="AE24" s="54">
        <f t="shared" ref="AE24" si="20">SUM(AE25:AE29)+SUM(AE33:AE46)</f>
        <v>0</v>
      </c>
      <c r="AF24" s="54">
        <f t="shared" ref="AF24" si="21">SUM(AF25:AF29)+SUM(AF33:AF46)</f>
        <v>0</v>
      </c>
      <c r="AG24" s="88">
        <f>(IFERROR(AF24/$E24,0))</f>
        <v>0</v>
      </c>
      <c r="AH24" s="54">
        <f t="shared" ref="AH24" si="22">SUM(AH25:AH29)+SUM(AH33:AH46)</f>
        <v>0</v>
      </c>
      <c r="AI24" s="88">
        <f>(IFERROR(AH24/AF24,0))</f>
        <v>0</v>
      </c>
      <c r="AJ24" s="54">
        <f t="shared" ref="AJ24" si="23">SUM(AJ25:AJ29)+SUM(AJ33:AJ46)</f>
        <v>0</v>
      </c>
      <c r="AK24" s="54">
        <f t="shared" ref="AK24" si="24">SUM(AK25:AK29)+SUM(AK33:AK46)</f>
        <v>0</v>
      </c>
      <c r="AL24" s="54">
        <f t="shared" ref="AL24" si="25">SUM(AL25:AL29)+SUM(AL33:AL46)</f>
        <v>0</v>
      </c>
      <c r="AM24" s="54">
        <f t="shared" ref="AM24" si="26">SUM(AM25:AM29)+SUM(AM33:AM46)</f>
        <v>0</v>
      </c>
      <c r="AN24" s="54">
        <f t="shared" ref="AN24" si="27">SUM(AN25:AN29)+SUM(AN33:AN46)</f>
        <v>0</v>
      </c>
      <c r="AO24" s="54">
        <f t="shared" ref="AO24" si="28">SUM(AO25:AO29)+SUM(AO33:AO46)</f>
        <v>0</v>
      </c>
      <c r="AP24" s="54">
        <f t="shared" ref="AP24" si="29">SUM(AP25:AP29)+SUM(AP33:AP46)</f>
        <v>0</v>
      </c>
      <c r="AQ24" s="88">
        <f>(IFERROR(AP24/$E24,0))</f>
        <v>0</v>
      </c>
      <c r="AR24" s="54">
        <f t="shared" ref="AR24" si="30">SUM(AR25:AR29)+SUM(AR33:AR46)</f>
        <v>0</v>
      </c>
      <c r="AS24" s="88">
        <f>(IFERROR(AR24/AP24,0))</f>
        <v>0</v>
      </c>
      <c r="AT24" s="54">
        <f t="shared" ref="AT24" si="31">SUM(AT25:AT29)+SUM(AT33:AT46)</f>
        <v>0</v>
      </c>
      <c r="AU24" s="88">
        <f>(IFERROR(AT24/$E24,0))</f>
        <v>0</v>
      </c>
      <c r="AV24" s="54">
        <f t="shared" ref="AV24" si="32">SUM(AV25:AV29)+SUM(AV33:AV46)</f>
        <v>0</v>
      </c>
      <c r="AW24" s="88">
        <f t="shared" ref="AW24:AW35" si="33">(IFERROR(AV24/AT24,0))</f>
        <v>0</v>
      </c>
      <c r="AX24" s="54">
        <f t="shared" ref="AX24" si="34">SUM(AX25:AX29)+SUM(AX33:AX46)</f>
        <v>0</v>
      </c>
    </row>
    <row r="25" spans="1:50" s="58" customFormat="1" ht="15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si="33"/>
        <v>0</v>
      </c>
      <c r="AX25" s="57">
        <f>E25-AT25</f>
        <v>0</v>
      </c>
    </row>
    <row r="26" spans="1:50" s="58" customFormat="1" ht="15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35">SUM(C26:D26)</f>
        <v>0</v>
      </c>
      <c r="F26" s="56"/>
      <c r="G26" s="56"/>
      <c r="H26" s="36"/>
      <c r="I26" s="36"/>
      <c r="J26" s="36"/>
      <c r="K26" s="36"/>
      <c r="L26" s="33">
        <f t="shared" ref="L26:L46" si="36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37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38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39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40">L26+V26+AF26+AP26</f>
        <v>0</v>
      </c>
      <c r="AU26" s="34">
        <f>(IFERROR(AT26/$E26,0))</f>
        <v>0</v>
      </c>
      <c r="AV26" s="33">
        <f t="shared" ref="AV26:AV93" si="41">N26+X26+AH26+AR26</f>
        <v>0</v>
      </c>
      <c r="AW26" s="34">
        <f t="shared" si="33"/>
        <v>0</v>
      </c>
      <c r="AX26" s="57">
        <f t="shared" ref="AX26:AX93" si="42">E26-AT26</f>
        <v>0</v>
      </c>
    </row>
    <row r="27" spans="1:50" s="58" customFormat="1" ht="15" x14ac:dyDescent="0.25">
      <c r="A27" s="37">
        <v>11321</v>
      </c>
      <c r="B27" s="30" t="s">
        <v>30</v>
      </c>
      <c r="C27" s="36">
        <v>0</v>
      </c>
      <c r="D27" s="36"/>
      <c r="E27" s="36">
        <f t="shared" si="35"/>
        <v>0</v>
      </c>
      <c r="F27" s="56"/>
      <c r="G27" s="56"/>
      <c r="H27" s="36"/>
      <c r="I27" s="36"/>
      <c r="J27" s="36"/>
      <c r="K27" s="36"/>
      <c r="L27" s="33">
        <f t="shared" si="36"/>
        <v>0</v>
      </c>
      <c r="M27" s="34">
        <f t="shared" ref="M27:M47" si="43">(IFERROR(L27/$E27,0))</f>
        <v>0</v>
      </c>
      <c r="N27" s="33">
        <f t="shared" ref="N27:N46" si="44">G27+I27+K27</f>
        <v>0</v>
      </c>
      <c r="O27" s="34">
        <f t="shared" ref="O27:O46" si="45">(IFERROR(N27/L27,0))</f>
        <v>0</v>
      </c>
      <c r="P27" s="56"/>
      <c r="Q27" s="56"/>
      <c r="R27" s="36"/>
      <c r="S27" s="36"/>
      <c r="T27" s="36"/>
      <c r="U27" s="36"/>
      <c r="V27" s="33">
        <f t="shared" si="37"/>
        <v>0</v>
      </c>
      <c r="W27" s="34">
        <f t="shared" ref="W27:W82" si="46">(IFERROR(V27/$E27,0))</f>
        <v>0</v>
      </c>
      <c r="X27" s="33">
        <f t="shared" ref="X27:X46" si="47">Q27+S27+U27</f>
        <v>0</v>
      </c>
      <c r="Y27" s="34">
        <f t="shared" ref="Y27:Y82" si="48">(IFERROR(X27/V27,0))</f>
        <v>0</v>
      </c>
      <c r="Z27" s="36"/>
      <c r="AA27" s="36"/>
      <c r="AB27" s="36"/>
      <c r="AC27" s="36"/>
      <c r="AD27" s="36"/>
      <c r="AE27" s="36"/>
      <c r="AF27" s="33">
        <f t="shared" si="38"/>
        <v>0</v>
      </c>
      <c r="AG27" s="34">
        <f t="shared" ref="AG27:AG82" si="49">(IFERROR(AF27/$E27,0))</f>
        <v>0</v>
      </c>
      <c r="AH27" s="33">
        <f t="shared" ref="AH27:AH46" si="50">AA27+AC27+AE27</f>
        <v>0</v>
      </c>
      <c r="AI27" s="34">
        <f t="shared" ref="AI27:AI82" si="51">(IFERROR(AH27/AF27,0))</f>
        <v>0</v>
      </c>
      <c r="AJ27" s="36"/>
      <c r="AK27" s="36"/>
      <c r="AL27" s="36"/>
      <c r="AM27" s="36"/>
      <c r="AN27" s="36"/>
      <c r="AO27" s="36"/>
      <c r="AP27" s="33">
        <f t="shared" si="39"/>
        <v>0</v>
      </c>
      <c r="AQ27" s="34">
        <f t="shared" ref="AQ27:AQ82" si="52">(IFERROR(AP27/$E27,0))</f>
        <v>0</v>
      </c>
      <c r="AR27" s="33">
        <f t="shared" ref="AR27:AR46" si="53">AK27+AM27+AO27</f>
        <v>0</v>
      </c>
      <c r="AS27" s="34">
        <f t="shared" ref="AS27:AS82" si="54">(IFERROR(AR27/AP27,0))</f>
        <v>0</v>
      </c>
      <c r="AT27" s="33">
        <f t="shared" si="40"/>
        <v>0</v>
      </c>
      <c r="AU27" s="34">
        <f t="shared" ref="AU27:AU82" si="55">(IFERROR(AT27/$E27,0))</f>
        <v>0</v>
      </c>
      <c r="AV27" s="33">
        <f>N27+X27+AH27+AR27</f>
        <v>0</v>
      </c>
      <c r="AW27" s="34">
        <f t="shared" si="33"/>
        <v>0</v>
      </c>
      <c r="AX27" s="57">
        <f t="shared" si="42"/>
        <v>0</v>
      </c>
    </row>
    <row r="28" spans="1:50" s="58" customFormat="1" ht="15" x14ac:dyDescent="0.25">
      <c r="A28" s="37">
        <v>11322</v>
      </c>
      <c r="B28" s="30" t="s">
        <v>31</v>
      </c>
      <c r="C28" s="36">
        <v>0</v>
      </c>
      <c r="D28" s="36"/>
      <c r="E28" s="36">
        <f t="shared" si="35"/>
        <v>0</v>
      </c>
      <c r="F28" s="56"/>
      <c r="G28" s="56"/>
      <c r="H28" s="36"/>
      <c r="I28" s="36"/>
      <c r="J28" s="36"/>
      <c r="K28" s="36"/>
      <c r="L28" s="33">
        <f t="shared" si="36"/>
        <v>0</v>
      </c>
      <c r="M28" s="34">
        <f t="shared" si="43"/>
        <v>0</v>
      </c>
      <c r="N28" s="33">
        <f t="shared" si="44"/>
        <v>0</v>
      </c>
      <c r="O28" s="34">
        <f t="shared" si="45"/>
        <v>0</v>
      </c>
      <c r="P28" s="56"/>
      <c r="Q28" s="56"/>
      <c r="R28" s="36"/>
      <c r="S28" s="36"/>
      <c r="T28" s="36"/>
      <c r="U28" s="36"/>
      <c r="V28" s="33">
        <f t="shared" si="37"/>
        <v>0</v>
      </c>
      <c r="W28" s="34">
        <f t="shared" si="46"/>
        <v>0</v>
      </c>
      <c r="X28" s="33">
        <f t="shared" si="47"/>
        <v>0</v>
      </c>
      <c r="Y28" s="34">
        <f t="shared" si="48"/>
        <v>0</v>
      </c>
      <c r="Z28" s="36"/>
      <c r="AA28" s="36"/>
      <c r="AB28" s="36"/>
      <c r="AC28" s="36"/>
      <c r="AD28" s="36"/>
      <c r="AE28" s="36"/>
      <c r="AF28" s="33">
        <f t="shared" si="38"/>
        <v>0</v>
      </c>
      <c r="AG28" s="34">
        <f t="shared" si="49"/>
        <v>0</v>
      </c>
      <c r="AH28" s="33">
        <f t="shared" si="50"/>
        <v>0</v>
      </c>
      <c r="AI28" s="34">
        <f t="shared" si="51"/>
        <v>0</v>
      </c>
      <c r="AJ28" s="36"/>
      <c r="AK28" s="36"/>
      <c r="AL28" s="36"/>
      <c r="AM28" s="36"/>
      <c r="AN28" s="36"/>
      <c r="AO28" s="36"/>
      <c r="AP28" s="33">
        <f t="shared" si="39"/>
        <v>0</v>
      </c>
      <c r="AQ28" s="34">
        <f t="shared" si="52"/>
        <v>0</v>
      </c>
      <c r="AR28" s="33">
        <f t="shared" si="53"/>
        <v>0</v>
      </c>
      <c r="AS28" s="34">
        <f t="shared" si="54"/>
        <v>0</v>
      </c>
      <c r="AT28" s="33">
        <f t="shared" si="40"/>
        <v>0</v>
      </c>
      <c r="AU28" s="34">
        <f t="shared" si="55"/>
        <v>0</v>
      </c>
      <c r="AV28" s="33">
        <f>N28+X28+AH28+AR28</f>
        <v>0</v>
      </c>
      <c r="AW28" s="34">
        <f t="shared" si="33"/>
        <v>0</v>
      </c>
      <c r="AX28" s="57">
        <f t="shared" si="42"/>
        <v>0</v>
      </c>
    </row>
    <row r="29" spans="1:50" s="58" customFormat="1" ht="15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35"/>
        <v>0</v>
      </c>
      <c r="F29" s="32">
        <f t="shared" ref="F29:N29" si="56">SUM(F30:F32)</f>
        <v>0</v>
      </c>
      <c r="G29" s="32">
        <f t="shared" si="56"/>
        <v>0</v>
      </c>
      <c r="H29" s="32">
        <f t="shared" si="56"/>
        <v>0</v>
      </c>
      <c r="I29" s="32">
        <f t="shared" si="56"/>
        <v>0</v>
      </c>
      <c r="J29" s="32">
        <f t="shared" si="56"/>
        <v>0</v>
      </c>
      <c r="K29" s="32">
        <f t="shared" si="56"/>
        <v>0</v>
      </c>
      <c r="L29" s="32">
        <f t="shared" si="56"/>
        <v>0</v>
      </c>
      <c r="M29" s="89">
        <f t="shared" si="43"/>
        <v>0</v>
      </c>
      <c r="N29" s="32">
        <f t="shared" si="56"/>
        <v>0</v>
      </c>
      <c r="O29" s="89">
        <f t="shared" si="45"/>
        <v>0</v>
      </c>
      <c r="P29" s="32">
        <f t="shared" ref="P29" si="57">SUM(P30:P32)</f>
        <v>0</v>
      </c>
      <c r="Q29" s="32">
        <f t="shared" ref="Q29" si="58">SUM(Q30:Q32)</f>
        <v>0</v>
      </c>
      <c r="R29" s="32">
        <f t="shared" ref="R29" si="59">SUM(R30:R32)</f>
        <v>0</v>
      </c>
      <c r="S29" s="32">
        <f t="shared" ref="S29" si="60">SUM(S30:S32)</f>
        <v>0</v>
      </c>
      <c r="T29" s="32">
        <f t="shared" ref="T29" si="61">SUM(T30:T32)</f>
        <v>0</v>
      </c>
      <c r="U29" s="32">
        <f t="shared" ref="U29" si="62">SUM(U30:U32)</f>
        <v>0</v>
      </c>
      <c r="V29" s="32">
        <f t="shared" ref="V29" si="63">SUM(V30:V32)</f>
        <v>0</v>
      </c>
      <c r="W29" s="89">
        <f t="shared" si="46"/>
        <v>0</v>
      </c>
      <c r="X29" s="32">
        <f t="shared" ref="X29" si="64">SUM(X30:X32)</f>
        <v>0</v>
      </c>
      <c r="Y29" s="89">
        <f t="shared" si="48"/>
        <v>0</v>
      </c>
      <c r="Z29" s="32">
        <f t="shared" ref="Z29" si="65">SUM(Z30:Z32)</f>
        <v>0</v>
      </c>
      <c r="AA29" s="32">
        <f t="shared" ref="AA29" si="66">SUM(AA30:AA32)</f>
        <v>0</v>
      </c>
      <c r="AB29" s="32">
        <f t="shared" ref="AB29" si="67">SUM(AB30:AB32)</f>
        <v>0</v>
      </c>
      <c r="AC29" s="32">
        <f t="shared" ref="AC29" si="68">SUM(AC30:AC32)</f>
        <v>0</v>
      </c>
      <c r="AD29" s="32">
        <f t="shared" ref="AD29" si="69">SUM(AD30:AD32)</f>
        <v>0</v>
      </c>
      <c r="AE29" s="32">
        <f t="shared" ref="AE29" si="70">SUM(AE30:AE32)</f>
        <v>0</v>
      </c>
      <c r="AF29" s="32">
        <f t="shared" ref="AF29" si="71">SUM(AF30:AF32)</f>
        <v>0</v>
      </c>
      <c r="AG29" s="89">
        <f t="shared" si="49"/>
        <v>0</v>
      </c>
      <c r="AH29" s="32">
        <f t="shared" ref="AH29" si="72">SUM(AH30:AH32)</f>
        <v>0</v>
      </c>
      <c r="AI29" s="89">
        <f t="shared" si="51"/>
        <v>0</v>
      </c>
      <c r="AJ29" s="32">
        <f t="shared" ref="AJ29" si="73">SUM(AJ30:AJ32)</f>
        <v>0</v>
      </c>
      <c r="AK29" s="32">
        <f t="shared" ref="AK29" si="74">SUM(AK30:AK32)</f>
        <v>0</v>
      </c>
      <c r="AL29" s="32">
        <f t="shared" ref="AL29" si="75">SUM(AL30:AL32)</f>
        <v>0</v>
      </c>
      <c r="AM29" s="32">
        <f t="shared" ref="AM29" si="76">SUM(AM30:AM32)</f>
        <v>0</v>
      </c>
      <c r="AN29" s="32">
        <f t="shared" ref="AN29" si="77">SUM(AN30:AN32)</f>
        <v>0</v>
      </c>
      <c r="AO29" s="32">
        <f t="shared" ref="AO29" si="78">SUM(AO30:AO32)</f>
        <v>0</v>
      </c>
      <c r="AP29" s="32">
        <f t="shared" ref="AP29" si="79">SUM(AP30:AP32)</f>
        <v>0</v>
      </c>
      <c r="AQ29" s="89">
        <f t="shared" si="52"/>
        <v>0</v>
      </c>
      <c r="AR29" s="32">
        <f t="shared" ref="AR29" si="80">SUM(AR30:AR32)</f>
        <v>0</v>
      </c>
      <c r="AS29" s="89">
        <f t="shared" si="54"/>
        <v>0</v>
      </c>
      <c r="AT29" s="32">
        <f t="shared" ref="AT29" si="81">SUM(AT30:AT32)</f>
        <v>0</v>
      </c>
      <c r="AU29" s="89">
        <f t="shared" si="55"/>
        <v>0</v>
      </c>
      <c r="AV29" s="32">
        <f t="shared" ref="AV29" si="82">SUM(AV30:AV32)</f>
        <v>0</v>
      </c>
      <c r="AW29" s="89">
        <f t="shared" si="33"/>
        <v>0</v>
      </c>
      <c r="AX29" s="32">
        <f t="shared" ref="AX29" si="83">SUM(AX30:AX32)</f>
        <v>0</v>
      </c>
    </row>
    <row r="30" spans="1:50" s="58" customFormat="1" ht="15" x14ac:dyDescent="0.25">
      <c r="A30" s="59"/>
      <c r="B30" s="116" t="s">
        <v>195</v>
      </c>
      <c r="C30" s="36">
        <v>0</v>
      </c>
      <c r="D30" s="61"/>
      <c r="E30" s="36">
        <f t="shared" si="35"/>
        <v>0</v>
      </c>
      <c r="F30" s="56"/>
      <c r="G30" s="56"/>
      <c r="H30" s="36"/>
      <c r="I30" s="36"/>
      <c r="J30" s="36"/>
      <c r="K30" s="36"/>
      <c r="L30" s="33">
        <f t="shared" ref="L30:L32" si="84">F30+H30+J30</f>
        <v>0</v>
      </c>
      <c r="M30" s="34">
        <f t="shared" ref="M30:M32" si="85">(IFERROR(L30/$E30,0))</f>
        <v>0</v>
      </c>
      <c r="N30" s="33">
        <f t="shared" ref="N30:N32" si="86">G30+I30+K30</f>
        <v>0</v>
      </c>
      <c r="O30" s="34">
        <f t="shared" ref="O30:O32" si="87">(IFERROR(N30/L30,0))</f>
        <v>0</v>
      </c>
      <c r="P30" s="56"/>
      <c r="Q30" s="56"/>
      <c r="R30" s="36"/>
      <c r="S30" s="36"/>
      <c r="T30" s="36"/>
      <c r="U30" s="36"/>
      <c r="V30" s="33">
        <f t="shared" ref="V30:V32" si="88">P30+R30+T30</f>
        <v>0</v>
      </c>
      <c r="W30" s="34">
        <f t="shared" ref="W30:W32" si="89">(IFERROR(V30/$E30,0))</f>
        <v>0</v>
      </c>
      <c r="X30" s="33">
        <f t="shared" ref="X30:X32" si="90">Q30+S30+U30</f>
        <v>0</v>
      </c>
      <c r="Y30" s="34">
        <f t="shared" ref="Y30:Y32" si="9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92">Z30+AB30+AD30</f>
        <v>0</v>
      </c>
      <c r="AG30" s="34">
        <f t="shared" ref="AG30:AG32" si="93">(IFERROR(AF30/$E30,0))</f>
        <v>0</v>
      </c>
      <c r="AH30" s="33">
        <f t="shared" ref="AH30:AH32" si="94">AA30+AC30+AE30</f>
        <v>0</v>
      </c>
      <c r="AI30" s="34">
        <f t="shared" ref="AI30:AI32" si="9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96">AJ30+AL30+AN30</f>
        <v>0</v>
      </c>
      <c r="AQ30" s="34">
        <f t="shared" ref="AQ30:AQ32" si="97">(IFERROR(AP30/$E30,0))</f>
        <v>0</v>
      </c>
      <c r="AR30" s="33">
        <f t="shared" ref="AR30:AR32" si="98">AK30+AM30+AO30</f>
        <v>0</v>
      </c>
      <c r="AS30" s="34">
        <f t="shared" ref="AS30:AS32" si="99">(IFERROR(AR30/AP30,0))</f>
        <v>0</v>
      </c>
      <c r="AT30" s="33">
        <f t="shared" ref="AT30:AT32" si="100">L30+V30+AF30+AP30</f>
        <v>0</v>
      </c>
      <c r="AU30" s="34">
        <f t="shared" ref="AU30:AU32" si="101">(IFERROR(AT30/$E30,0))</f>
        <v>0</v>
      </c>
      <c r="AV30" s="33">
        <f t="shared" ref="AV30:AV32" si="102">N30+X30+AH30+AR30</f>
        <v>0</v>
      </c>
      <c r="AW30" s="34">
        <f t="shared" ref="AW30:AW32" si="103">(IFERROR(AV30/AT30,0))</f>
        <v>0</v>
      </c>
      <c r="AX30" s="57">
        <f t="shared" ref="AX30:AX32" si="104">E30-AT30</f>
        <v>0</v>
      </c>
    </row>
    <row r="31" spans="1:50" s="58" customFormat="1" ht="15" x14ac:dyDescent="0.25">
      <c r="A31" s="59"/>
      <c r="B31" s="116" t="s">
        <v>196</v>
      </c>
      <c r="C31" s="36">
        <v>0</v>
      </c>
      <c r="D31" s="61"/>
      <c r="E31" s="36">
        <f t="shared" si="35"/>
        <v>0</v>
      </c>
      <c r="F31" s="56"/>
      <c r="G31" s="56"/>
      <c r="H31" s="36"/>
      <c r="I31" s="36"/>
      <c r="J31" s="36"/>
      <c r="K31" s="36"/>
      <c r="L31" s="33">
        <f t="shared" si="84"/>
        <v>0</v>
      </c>
      <c r="M31" s="34">
        <f t="shared" si="85"/>
        <v>0</v>
      </c>
      <c r="N31" s="33">
        <f t="shared" si="86"/>
        <v>0</v>
      </c>
      <c r="O31" s="34">
        <f t="shared" si="87"/>
        <v>0</v>
      </c>
      <c r="P31" s="56"/>
      <c r="Q31" s="56"/>
      <c r="R31" s="36"/>
      <c r="S31" s="36"/>
      <c r="T31" s="36"/>
      <c r="U31" s="36"/>
      <c r="V31" s="33">
        <f t="shared" si="88"/>
        <v>0</v>
      </c>
      <c r="W31" s="34">
        <f t="shared" si="89"/>
        <v>0</v>
      </c>
      <c r="X31" s="33">
        <f t="shared" si="90"/>
        <v>0</v>
      </c>
      <c r="Y31" s="34">
        <f t="shared" si="91"/>
        <v>0</v>
      </c>
      <c r="Z31" s="36"/>
      <c r="AA31" s="36"/>
      <c r="AB31" s="36"/>
      <c r="AC31" s="36"/>
      <c r="AD31" s="36"/>
      <c r="AE31" s="36"/>
      <c r="AF31" s="33">
        <f t="shared" si="92"/>
        <v>0</v>
      </c>
      <c r="AG31" s="34">
        <f t="shared" si="93"/>
        <v>0</v>
      </c>
      <c r="AH31" s="33">
        <f t="shared" si="94"/>
        <v>0</v>
      </c>
      <c r="AI31" s="34">
        <f t="shared" si="95"/>
        <v>0</v>
      </c>
      <c r="AJ31" s="36"/>
      <c r="AK31" s="36"/>
      <c r="AL31" s="36"/>
      <c r="AM31" s="36"/>
      <c r="AN31" s="36"/>
      <c r="AO31" s="36"/>
      <c r="AP31" s="33">
        <f t="shared" si="96"/>
        <v>0</v>
      </c>
      <c r="AQ31" s="34">
        <f t="shared" si="97"/>
        <v>0</v>
      </c>
      <c r="AR31" s="33">
        <f t="shared" si="98"/>
        <v>0</v>
      </c>
      <c r="AS31" s="34">
        <f t="shared" si="99"/>
        <v>0</v>
      </c>
      <c r="AT31" s="33">
        <f t="shared" si="100"/>
        <v>0</v>
      </c>
      <c r="AU31" s="34">
        <f t="shared" si="101"/>
        <v>0</v>
      </c>
      <c r="AV31" s="33">
        <f t="shared" si="102"/>
        <v>0</v>
      </c>
      <c r="AW31" s="34">
        <f t="shared" si="103"/>
        <v>0</v>
      </c>
      <c r="AX31" s="57">
        <f t="shared" si="104"/>
        <v>0</v>
      </c>
    </row>
    <row r="32" spans="1:50" s="58" customFormat="1" ht="15" x14ac:dyDescent="0.25">
      <c r="A32" s="59"/>
      <c r="B32" s="116" t="s">
        <v>197</v>
      </c>
      <c r="C32" s="36">
        <v>0</v>
      </c>
      <c r="D32" s="61"/>
      <c r="E32" s="36">
        <f t="shared" si="35"/>
        <v>0</v>
      </c>
      <c r="F32" s="56"/>
      <c r="G32" s="56"/>
      <c r="H32" s="36"/>
      <c r="I32" s="36"/>
      <c r="J32" s="36"/>
      <c r="K32" s="36"/>
      <c r="L32" s="33">
        <f t="shared" si="84"/>
        <v>0</v>
      </c>
      <c r="M32" s="34">
        <f t="shared" si="85"/>
        <v>0</v>
      </c>
      <c r="N32" s="33">
        <f t="shared" si="86"/>
        <v>0</v>
      </c>
      <c r="O32" s="34">
        <f t="shared" si="87"/>
        <v>0</v>
      </c>
      <c r="P32" s="56"/>
      <c r="Q32" s="56"/>
      <c r="R32" s="36"/>
      <c r="S32" s="36"/>
      <c r="T32" s="36"/>
      <c r="U32" s="36"/>
      <c r="V32" s="33">
        <f t="shared" si="88"/>
        <v>0</v>
      </c>
      <c r="W32" s="34">
        <f t="shared" si="89"/>
        <v>0</v>
      </c>
      <c r="X32" s="33">
        <f t="shared" si="90"/>
        <v>0</v>
      </c>
      <c r="Y32" s="34">
        <f t="shared" si="91"/>
        <v>0</v>
      </c>
      <c r="Z32" s="36"/>
      <c r="AA32" s="36"/>
      <c r="AB32" s="36"/>
      <c r="AC32" s="36"/>
      <c r="AD32" s="36"/>
      <c r="AE32" s="36"/>
      <c r="AF32" s="33">
        <f t="shared" si="92"/>
        <v>0</v>
      </c>
      <c r="AG32" s="34">
        <f t="shared" si="93"/>
        <v>0</v>
      </c>
      <c r="AH32" s="33">
        <f t="shared" si="94"/>
        <v>0</v>
      </c>
      <c r="AI32" s="34">
        <f t="shared" si="95"/>
        <v>0</v>
      </c>
      <c r="AJ32" s="36"/>
      <c r="AK32" s="36"/>
      <c r="AL32" s="36"/>
      <c r="AM32" s="36"/>
      <c r="AN32" s="36"/>
      <c r="AO32" s="36"/>
      <c r="AP32" s="33">
        <f t="shared" si="96"/>
        <v>0</v>
      </c>
      <c r="AQ32" s="34">
        <f t="shared" si="97"/>
        <v>0</v>
      </c>
      <c r="AR32" s="33">
        <f t="shared" si="98"/>
        <v>0</v>
      </c>
      <c r="AS32" s="34">
        <f t="shared" si="99"/>
        <v>0</v>
      </c>
      <c r="AT32" s="33">
        <f t="shared" si="100"/>
        <v>0</v>
      </c>
      <c r="AU32" s="34">
        <f t="shared" si="101"/>
        <v>0</v>
      </c>
      <c r="AV32" s="33">
        <f t="shared" si="102"/>
        <v>0</v>
      </c>
      <c r="AW32" s="34">
        <f t="shared" si="103"/>
        <v>0</v>
      </c>
      <c r="AX32" s="57">
        <f t="shared" si="104"/>
        <v>0</v>
      </c>
    </row>
    <row r="33" spans="1:50" s="58" customFormat="1" ht="15" x14ac:dyDescent="0.25">
      <c r="A33" s="37">
        <v>11400</v>
      </c>
      <c r="B33" s="30" t="s">
        <v>33</v>
      </c>
      <c r="C33" s="36">
        <v>0</v>
      </c>
      <c r="D33" s="36"/>
      <c r="E33" s="36">
        <f t="shared" si="35"/>
        <v>0</v>
      </c>
      <c r="F33" s="56"/>
      <c r="G33" s="56"/>
      <c r="H33" s="36"/>
      <c r="I33" s="36"/>
      <c r="J33" s="36"/>
      <c r="K33" s="36"/>
      <c r="L33" s="33">
        <f t="shared" si="36"/>
        <v>0</v>
      </c>
      <c r="M33" s="34">
        <f t="shared" si="43"/>
        <v>0</v>
      </c>
      <c r="N33" s="33">
        <f t="shared" si="44"/>
        <v>0</v>
      </c>
      <c r="O33" s="34">
        <f t="shared" si="45"/>
        <v>0</v>
      </c>
      <c r="P33" s="56"/>
      <c r="Q33" s="56"/>
      <c r="R33" s="36"/>
      <c r="S33" s="36"/>
      <c r="T33" s="36"/>
      <c r="U33" s="36"/>
      <c r="V33" s="33">
        <f t="shared" si="37"/>
        <v>0</v>
      </c>
      <c r="W33" s="34">
        <f t="shared" si="46"/>
        <v>0</v>
      </c>
      <c r="X33" s="33">
        <f t="shared" si="47"/>
        <v>0</v>
      </c>
      <c r="Y33" s="34">
        <f t="shared" si="48"/>
        <v>0</v>
      </c>
      <c r="Z33" s="36"/>
      <c r="AA33" s="36"/>
      <c r="AB33" s="36"/>
      <c r="AC33" s="36"/>
      <c r="AD33" s="36"/>
      <c r="AE33" s="36"/>
      <c r="AF33" s="33">
        <f t="shared" si="38"/>
        <v>0</v>
      </c>
      <c r="AG33" s="34">
        <f t="shared" si="49"/>
        <v>0</v>
      </c>
      <c r="AH33" s="33">
        <f t="shared" si="50"/>
        <v>0</v>
      </c>
      <c r="AI33" s="34">
        <f t="shared" si="51"/>
        <v>0</v>
      </c>
      <c r="AJ33" s="36"/>
      <c r="AK33" s="36"/>
      <c r="AL33" s="36"/>
      <c r="AM33" s="36"/>
      <c r="AN33" s="36"/>
      <c r="AO33" s="36"/>
      <c r="AP33" s="33">
        <f t="shared" si="39"/>
        <v>0</v>
      </c>
      <c r="AQ33" s="34">
        <f t="shared" si="52"/>
        <v>0</v>
      </c>
      <c r="AR33" s="33">
        <f t="shared" si="53"/>
        <v>0</v>
      </c>
      <c r="AS33" s="34">
        <f t="shared" si="54"/>
        <v>0</v>
      </c>
      <c r="AT33" s="33">
        <f t="shared" si="40"/>
        <v>0</v>
      </c>
      <c r="AU33" s="34">
        <f t="shared" si="55"/>
        <v>0</v>
      </c>
      <c r="AV33" s="33">
        <f t="shared" si="41"/>
        <v>0</v>
      </c>
      <c r="AW33" s="34">
        <f t="shared" si="33"/>
        <v>0</v>
      </c>
      <c r="AX33" s="57">
        <f t="shared" si="42"/>
        <v>0</v>
      </c>
    </row>
    <row r="34" spans="1:50" s="58" customFormat="1" ht="15" x14ac:dyDescent="0.25">
      <c r="A34" s="37">
        <v>11600</v>
      </c>
      <c r="B34" s="30" t="s">
        <v>34</v>
      </c>
      <c r="C34" s="36">
        <v>0</v>
      </c>
      <c r="D34" s="36"/>
      <c r="E34" s="36">
        <f t="shared" si="35"/>
        <v>0</v>
      </c>
      <c r="F34" s="56"/>
      <c r="G34" s="56"/>
      <c r="H34" s="36"/>
      <c r="I34" s="36"/>
      <c r="J34" s="36"/>
      <c r="K34" s="36"/>
      <c r="L34" s="33">
        <f t="shared" si="36"/>
        <v>0</v>
      </c>
      <c r="M34" s="34">
        <f t="shared" si="43"/>
        <v>0</v>
      </c>
      <c r="N34" s="33">
        <f t="shared" si="44"/>
        <v>0</v>
      </c>
      <c r="O34" s="34">
        <f t="shared" si="45"/>
        <v>0</v>
      </c>
      <c r="P34" s="56"/>
      <c r="Q34" s="56"/>
      <c r="R34" s="36"/>
      <c r="S34" s="36"/>
      <c r="T34" s="36"/>
      <c r="U34" s="36"/>
      <c r="V34" s="33">
        <f t="shared" si="37"/>
        <v>0</v>
      </c>
      <c r="W34" s="34">
        <f t="shared" si="46"/>
        <v>0</v>
      </c>
      <c r="X34" s="33">
        <f t="shared" si="47"/>
        <v>0</v>
      </c>
      <c r="Y34" s="34">
        <f t="shared" si="48"/>
        <v>0</v>
      </c>
      <c r="Z34" s="36"/>
      <c r="AA34" s="36"/>
      <c r="AB34" s="36"/>
      <c r="AC34" s="36"/>
      <c r="AD34" s="36"/>
      <c r="AE34" s="36"/>
      <c r="AF34" s="33">
        <f t="shared" si="38"/>
        <v>0</v>
      </c>
      <c r="AG34" s="34">
        <f t="shared" si="49"/>
        <v>0</v>
      </c>
      <c r="AH34" s="33">
        <f t="shared" si="50"/>
        <v>0</v>
      </c>
      <c r="AI34" s="34">
        <f t="shared" si="51"/>
        <v>0</v>
      </c>
      <c r="AJ34" s="36"/>
      <c r="AK34" s="36"/>
      <c r="AL34" s="36"/>
      <c r="AM34" s="36"/>
      <c r="AN34" s="36"/>
      <c r="AO34" s="36"/>
      <c r="AP34" s="33">
        <f t="shared" si="39"/>
        <v>0</v>
      </c>
      <c r="AQ34" s="34">
        <f t="shared" si="52"/>
        <v>0</v>
      </c>
      <c r="AR34" s="33">
        <f t="shared" si="53"/>
        <v>0</v>
      </c>
      <c r="AS34" s="34">
        <f t="shared" si="54"/>
        <v>0</v>
      </c>
      <c r="AT34" s="33">
        <f t="shared" si="40"/>
        <v>0</v>
      </c>
      <c r="AU34" s="34">
        <f t="shared" si="55"/>
        <v>0</v>
      </c>
      <c r="AV34" s="33">
        <f t="shared" si="41"/>
        <v>0</v>
      </c>
      <c r="AW34" s="34">
        <f t="shared" si="33"/>
        <v>0</v>
      </c>
      <c r="AX34" s="57">
        <f t="shared" si="42"/>
        <v>0</v>
      </c>
    </row>
    <row r="35" spans="1:50" s="58" customFormat="1" ht="15" x14ac:dyDescent="0.25">
      <c r="A35" s="37">
        <v>11700</v>
      </c>
      <c r="B35" s="30" t="s">
        <v>35</v>
      </c>
      <c r="C35" s="36">
        <v>0</v>
      </c>
      <c r="D35" s="36"/>
      <c r="E35" s="36">
        <f t="shared" si="35"/>
        <v>0</v>
      </c>
      <c r="F35" s="56"/>
      <c r="G35" s="56"/>
      <c r="H35" s="36"/>
      <c r="I35" s="36"/>
      <c r="J35" s="36"/>
      <c r="K35" s="36"/>
      <c r="L35" s="33">
        <f t="shared" si="36"/>
        <v>0</v>
      </c>
      <c r="M35" s="34">
        <f t="shared" si="43"/>
        <v>0</v>
      </c>
      <c r="N35" s="33">
        <f t="shared" si="44"/>
        <v>0</v>
      </c>
      <c r="O35" s="34">
        <f t="shared" si="45"/>
        <v>0</v>
      </c>
      <c r="P35" s="56"/>
      <c r="Q35" s="56"/>
      <c r="R35" s="36"/>
      <c r="S35" s="36"/>
      <c r="T35" s="36"/>
      <c r="U35" s="36"/>
      <c r="V35" s="33">
        <f t="shared" si="37"/>
        <v>0</v>
      </c>
      <c r="W35" s="34">
        <f t="shared" si="46"/>
        <v>0</v>
      </c>
      <c r="X35" s="33">
        <f t="shared" si="47"/>
        <v>0</v>
      </c>
      <c r="Y35" s="34">
        <f t="shared" si="48"/>
        <v>0</v>
      </c>
      <c r="Z35" s="36"/>
      <c r="AA35" s="36"/>
      <c r="AB35" s="36"/>
      <c r="AC35" s="36"/>
      <c r="AD35" s="36"/>
      <c r="AE35" s="36"/>
      <c r="AF35" s="33">
        <f t="shared" si="38"/>
        <v>0</v>
      </c>
      <c r="AG35" s="34">
        <f t="shared" si="49"/>
        <v>0</v>
      </c>
      <c r="AH35" s="33">
        <f t="shared" si="50"/>
        <v>0</v>
      </c>
      <c r="AI35" s="34">
        <f t="shared" si="51"/>
        <v>0</v>
      </c>
      <c r="AJ35" s="36"/>
      <c r="AK35" s="36"/>
      <c r="AL35" s="36"/>
      <c r="AM35" s="36"/>
      <c r="AN35" s="36"/>
      <c r="AO35" s="36"/>
      <c r="AP35" s="33">
        <f t="shared" si="39"/>
        <v>0</v>
      </c>
      <c r="AQ35" s="34">
        <f t="shared" si="52"/>
        <v>0</v>
      </c>
      <c r="AR35" s="33">
        <f t="shared" si="53"/>
        <v>0</v>
      </c>
      <c r="AS35" s="34">
        <f t="shared" si="54"/>
        <v>0</v>
      </c>
      <c r="AT35" s="33">
        <f t="shared" si="40"/>
        <v>0</v>
      </c>
      <c r="AU35" s="34">
        <f t="shared" si="55"/>
        <v>0</v>
      </c>
      <c r="AV35" s="33">
        <f t="shared" si="41"/>
        <v>0</v>
      </c>
      <c r="AW35" s="34">
        <f t="shared" si="33"/>
        <v>0</v>
      </c>
      <c r="AX35" s="57">
        <f t="shared" si="42"/>
        <v>0</v>
      </c>
    </row>
    <row r="36" spans="1:50" s="62" customFormat="1" ht="15" x14ac:dyDescent="0.25">
      <c r="A36" s="37">
        <v>11810</v>
      </c>
      <c r="B36" s="30" t="s">
        <v>36</v>
      </c>
      <c r="C36" s="36">
        <v>0</v>
      </c>
      <c r="D36" s="36"/>
      <c r="E36" s="36">
        <f t="shared" si="35"/>
        <v>0</v>
      </c>
      <c r="F36" s="56"/>
      <c r="G36" s="56"/>
      <c r="H36" s="36"/>
      <c r="I36" s="36"/>
      <c r="J36" s="36"/>
      <c r="K36" s="36"/>
      <c r="L36" s="33">
        <f t="shared" si="36"/>
        <v>0</v>
      </c>
      <c r="M36" s="34">
        <f t="shared" si="43"/>
        <v>0</v>
      </c>
      <c r="N36" s="33">
        <f t="shared" si="44"/>
        <v>0</v>
      </c>
      <c r="O36" s="34">
        <f t="shared" si="45"/>
        <v>0</v>
      </c>
      <c r="P36" s="56"/>
      <c r="Q36" s="56"/>
      <c r="R36" s="36"/>
      <c r="S36" s="36"/>
      <c r="T36" s="36"/>
      <c r="U36" s="36"/>
      <c r="V36" s="33">
        <f t="shared" si="37"/>
        <v>0</v>
      </c>
      <c r="W36" s="34">
        <f t="shared" si="46"/>
        <v>0</v>
      </c>
      <c r="X36" s="33">
        <f t="shared" si="47"/>
        <v>0</v>
      </c>
      <c r="Y36" s="34">
        <f t="shared" si="48"/>
        <v>0</v>
      </c>
      <c r="Z36" s="36"/>
      <c r="AA36" s="36"/>
      <c r="AB36" s="36"/>
      <c r="AC36" s="36"/>
      <c r="AD36" s="36"/>
      <c r="AE36" s="36"/>
      <c r="AF36" s="33">
        <f t="shared" si="38"/>
        <v>0</v>
      </c>
      <c r="AG36" s="34">
        <f t="shared" si="49"/>
        <v>0</v>
      </c>
      <c r="AH36" s="33">
        <f t="shared" si="50"/>
        <v>0</v>
      </c>
      <c r="AI36" s="34">
        <f t="shared" si="51"/>
        <v>0</v>
      </c>
      <c r="AJ36" s="36"/>
      <c r="AK36" s="36"/>
      <c r="AL36" s="36"/>
      <c r="AM36" s="36"/>
      <c r="AN36" s="36"/>
      <c r="AO36" s="36"/>
      <c r="AP36" s="33">
        <f t="shared" si="39"/>
        <v>0</v>
      </c>
      <c r="AQ36" s="34">
        <f t="shared" si="52"/>
        <v>0</v>
      </c>
      <c r="AR36" s="33">
        <f t="shared" si="53"/>
        <v>0</v>
      </c>
      <c r="AS36" s="34">
        <f t="shared" si="54"/>
        <v>0</v>
      </c>
      <c r="AT36" s="33">
        <f t="shared" si="40"/>
        <v>0</v>
      </c>
      <c r="AU36" s="34">
        <f t="shared" si="55"/>
        <v>0</v>
      </c>
      <c r="AV36" s="33">
        <f t="shared" si="41"/>
        <v>0</v>
      </c>
      <c r="AW36" s="34">
        <f t="shared" ref="AW36:AW82" si="105">(IFERROR(AV36/AT36,0))</f>
        <v>0</v>
      </c>
      <c r="AX36" s="57">
        <f t="shared" si="42"/>
        <v>0</v>
      </c>
    </row>
    <row r="37" spans="1:50" s="58" customFormat="1" ht="15" x14ac:dyDescent="0.25">
      <c r="A37" s="37">
        <v>11910</v>
      </c>
      <c r="B37" s="30" t="s">
        <v>37</v>
      </c>
      <c r="C37" s="36">
        <v>0</v>
      </c>
      <c r="D37" s="36"/>
      <c r="E37" s="36">
        <f t="shared" si="35"/>
        <v>0</v>
      </c>
      <c r="F37" s="56"/>
      <c r="G37" s="56"/>
      <c r="H37" s="36"/>
      <c r="I37" s="36"/>
      <c r="J37" s="36"/>
      <c r="K37" s="36"/>
      <c r="L37" s="33">
        <f t="shared" si="36"/>
        <v>0</v>
      </c>
      <c r="M37" s="34">
        <f t="shared" si="43"/>
        <v>0</v>
      </c>
      <c r="N37" s="33">
        <f t="shared" si="44"/>
        <v>0</v>
      </c>
      <c r="O37" s="34">
        <f t="shared" si="45"/>
        <v>0</v>
      </c>
      <c r="P37" s="56"/>
      <c r="Q37" s="56"/>
      <c r="R37" s="36"/>
      <c r="S37" s="36"/>
      <c r="T37" s="36"/>
      <c r="U37" s="36"/>
      <c r="V37" s="33">
        <f t="shared" si="37"/>
        <v>0</v>
      </c>
      <c r="W37" s="34">
        <f t="shared" si="46"/>
        <v>0</v>
      </c>
      <c r="X37" s="33">
        <f t="shared" si="47"/>
        <v>0</v>
      </c>
      <c r="Y37" s="34">
        <f t="shared" si="48"/>
        <v>0</v>
      </c>
      <c r="Z37" s="36"/>
      <c r="AA37" s="36"/>
      <c r="AB37" s="36"/>
      <c r="AC37" s="36"/>
      <c r="AD37" s="36"/>
      <c r="AE37" s="36"/>
      <c r="AF37" s="33">
        <f t="shared" si="38"/>
        <v>0</v>
      </c>
      <c r="AG37" s="34">
        <f t="shared" si="49"/>
        <v>0</v>
      </c>
      <c r="AH37" s="33">
        <f t="shared" si="50"/>
        <v>0</v>
      </c>
      <c r="AI37" s="34">
        <f t="shared" si="51"/>
        <v>0</v>
      </c>
      <c r="AJ37" s="36"/>
      <c r="AK37" s="36"/>
      <c r="AL37" s="36"/>
      <c r="AM37" s="36"/>
      <c r="AN37" s="36"/>
      <c r="AO37" s="36"/>
      <c r="AP37" s="33">
        <f t="shared" si="39"/>
        <v>0</v>
      </c>
      <c r="AQ37" s="34">
        <f t="shared" si="52"/>
        <v>0</v>
      </c>
      <c r="AR37" s="33">
        <f t="shared" si="53"/>
        <v>0</v>
      </c>
      <c r="AS37" s="34">
        <f t="shared" si="54"/>
        <v>0</v>
      </c>
      <c r="AT37" s="33">
        <f t="shared" si="40"/>
        <v>0</v>
      </c>
      <c r="AU37" s="34">
        <f t="shared" si="55"/>
        <v>0</v>
      </c>
      <c r="AV37" s="33">
        <f t="shared" si="41"/>
        <v>0</v>
      </c>
      <c r="AW37" s="34">
        <f t="shared" si="105"/>
        <v>0</v>
      </c>
      <c r="AX37" s="57">
        <f t="shared" si="42"/>
        <v>0</v>
      </c>
    </row>
    <row r="38" spans="1:50" s="58" customFormat="1" ht="15" hidden="1" x14ac:dyDescent="0.25">
      <c r="A38" s="37">
        <v>11940</v>
      </c>
      <c r="B38" s="30" t="s">
        <v>38</v>
      </c>
      <c r="C38" s="36">
        <v>0</v>
      </c>
      <c r="D38" s="36"/>
      <c r="E38" s="36">
        <f t="shared" si="35"/>
        <v>0</v>
      </c>
      <c r="F38" s="56"/>
      <c r="G38" s="56"/>
      <c r="H38" s="36"/>
      <c r="I38" s="36"/>
      <c r="J38" s="36"/>
      <c r="K38" s="36"/>
      <c r="L38" s="33">
        <f t="shared" si="36"/>
        <v>0</v>
      </c>
      <c r="M38" s="34">
        <f t="shared" si="43"/>
        <v>0</v>
      </c>
      <c r="N38" s="33">
        <f t="shared" si="44"/>
        <v>0</v>
      </c>
      <c r="O38" s="34">
        <f t="shared" si="45"/>
        <v>0</v>
      </c>
      <c r="P38" s="56"/>
      <c r="Q38" s="56"/>
      <c r="R38" s="36"/>
      <c r="S38" s="36"/>
      <c r="T38" s="36"/>
      <c r="U38" s="36"/>
      <c r="V38" s="33">
        <f t="shared" si="37"/>
        <v>0</v>
      </c>
      <c r="W38" s="34">
        <f t="shared" si="46"/>
        <v>0</v>
      </c>
      <c r="X38" s="33">
        <f t="shared" si="47"/>
        <v>0</v>
      </c>
      <c r="Y38" s="34">
        <f t="shared" si="48"/>
        <v>0</v>
      </c>
      <c r="Z38" s="36"/>
      <c r="AA38" s="36"/>
      <c r="AB38" s="36"/>
      <c r="AC38" s="36"/>
      <c r="AD38" s="36"/>
      <c r="AE38" s="36"/>
      <c r="AF38" s="33">
        <f t="shared" si="38"/>
        <v>0</v>
      </c>
      <c r="AG38" s="34">
        <f t="shared" si="49"/>
        <v>0</v>
      </c>
      <c r="AH38" s="33">
        <f t="shared" si="50"/>
        <v>0</v>
      </c>
      <c r="AI38" s="34">
        <f t="shared" si="51"/>
        <v>0</v>
      </c>
      <c r="AJ38" s="36"/>
      <c r="AK38" s="36"/>
      <c r="AL38" s="36"/>
      <c r="AM38" s="36"/>
      <c r="AN38" s="36"/>
      <c r="AO38" s="36"/>
      <c r="AP38" s="33">
        <f t="shared" si="39"/>
        <v>0</v>
      </c>
      <c r="AQ38" s="34">
        <f t="shared" si="52"/>
        <v>0</v>
      </c>
      <c r="AR38" s="33">
        <f t="shared" si="53"/>
        <v>0</v>
      </c>
      <c r="AS38" s="34">
        <f t="shared" si="54"/>
        <v>0</v>
      </c>
      <c r="AT38" s="33">
        <f t="shared" si="40"/>
        <v>0</v>
      </c>
      <c r="AU38" s="34">
        <f t="shared" si="55"/>
        <v>0</v>
      </c>
      <c r="AV38" s="33">
        <f t="shared" si="41"/>
        <v>0</v>
      </c>
      <c r="AW38" s="34">
        <f t="shared" si="105"/>
        <v>0</v>
      </c>
      <c r="AX38" s="57">
        <f t="shared" si="42"/>
        <v>0</v>
      </c>
    </row>
    <row r="39" spans="1:50" s="58" customFormat="1" ht="15" x14ac:dyDescent="0.25">
      <c r="A39" s="37">
        <v>12100</v>
      </c>
      <c r="B39" s="30" t="s">
        <v>39</v>
      </c>
      <c r="C39" s="36">
        <v>0</v>
      </c>
      <c r="D39" s="36"/>
      <c r="E39" s="36">
        <f t="shared" si="35"/>
        <v>0</v>
      </c>
      <c r="F39" s="56"/>
      <c r="G39" s="56"/>
      <c r="H39" s="36"/>
      <c r="I39" s="36"/>
      <c r="J39" s="36"/>
      <c r="K39" s="36"/>
      <c r="L39" s="33">
        <f t="shared" si="36"/>
        <v>0</v>
      </c>
      <c r="M39" s="34">
        <f t="shared" si="43"/>
        <v>0</v>
      </c>
      <c r="N39" s="33">
        <f t="shared" si="44"/>
        <v>0</v>
      </c>
      <c r="O39" s="34">
        <f t="shared" si="45"/>
        <v>0</v>
      </c>
      <c r="P39" s="56"/>
      <c r="Q39" s="56"/>
      <c r="R39" s="36"/>
      <c r="S39" s="36"/>
      <c r="T39" s="36"/>
      <c r="U39" s="36"/>
      <c r="V39" s="33">
        <f t="shared" si="37"/>
        <v>0</v>
      </c>
      <c r="W39" s="34">
        <f t="shared" si="46"/>
        <v>0</v>
      </c>
      <c r="X39" s="33">
        <f t="shared" si="47"/>
        <v>0</v>
      </c>
      <c r="Y39" s="34">
        <f t="shared" si="48"/>
        <v>0</v>
      </c>
      <c r="Z39" s="36"/>
      <c r="AA39" s="36"/>
      <c r="AB39" s="36"/>
      <c r="AC39" s="36"/>
      <c r="AD39" s="36"/>
      <c r="AE39" s="36"/>
      <c r="AF39" s="33">
        <f t="shared" si="38"/>
        <v>0</v>
      </c>
      <c r="AG39" s="34">
        <f t="shared" si="49"/>
        <v>0</v>
      </c>
      <c r="AH39" s="33">
        <f t="shared" si="50"/>
        <v>0</v>
      </c>
      <c r="AI39" s="34">
        <f t="shared" si="51"/>
        <v>0</v>
      </c>
      <c r="AJ39" s="36"/>
      <c r="AK39" s="36"/>
      <c r="AL39" s="36"/>
      <c r="AM39" s="36"/>
      <c r="AN39" s="36"/>
      <c r="AO39" s="36"/>
      <c r="AP39" s="33">
        <f t="shared" si="39"/>
        <v>0</v>
      </c>
      <c r="AQ39" s="34">
        <f t="shared" si="52"/>
        <v>0</v>
      </c>
      <c r="AR39" s="33">
        <f t="shared" si="53"/>
        <v>0</v>
      </c>
      <c r="AS39" s="34">
        <f t="shared" si="54"/>
        <v>0</v>
      </c>
      <c r="AT39" s="33">
        <f t="shared" si="40"/>
        <v>0</v>
      </c>
      <c r="AU39" s="34">
        <f t="shared" si="55"/>
        <v>0</v>
      </c>
      <c r="AV39" s="33">
        <f t="shared" si="41"/>
        <v>0</v>
      </c>
      <c r="AW39" s="34">
        <f t="shared" si="105"/>
        <v>0</v>
      </c>
      <c r="AX39" s="57">
        <f t="shared" si="42"/>
        <v>0</v>
      </c>
    </row>
    <row r="40" spans="1:50" s="58" customFormat="1" ht="15" x14ac:dyDescent="0.25">
      <c r="A40" s="37">
        <v>13110</v>
      </c>
      <c r="B40" s="30" t="s">
        <v>40</v>
      </c>
      <c r="C40" s="36">
        <v>0</v>
      </c>
      <c r="D40" s="36"/>
      <c r="E40" s="36">
        <f t="shared" si="35"/>
        <v>0</v>
      </c>
      <c r="F40" s="56"/>
      <c r="G40" s="56"/>
      <c r="H40" s="36"/>
      <c r="I40" s="36"/>
      <c r="J40" s="36"/>
      <c r="K40" s="36"/>
      <c r="L40" s="33">
        <f t="shared" si="36"/>
        <v>0</v>
      </c>
      <c r="M40" s="34">
        <f t="shared" si="43"/>
        <v>0</v>
      </c>
      <c r="N40" s="33">
        <f t="shared" si="44"/>
        <v>0</v>
      </c>
      <c r="O40" s="34">
        <f t="shared" si="45"/>
        <v>0</v>
      </c>
      <c r="P40" s="56"/>
      <c r="Q40" s="56"/>
      <c r="R40" s="36"/>
      <c r="S40" s="36"/>
      <c r="T40" s="36"/>
      <c r="U40" s="36"/>
      <c r="V40" s="33">
        <f t="shared" si="37"/>
        <v>0</v>
      </c>
      <c r="W40" s="34">
        <f t="shared" si="46"/>
        <v>0</v>
      </c>
      <c r="X40" s="33">
        <f t="shared" si="47"/>
        <v>0</v>
      </c>
      <c r="Y40" s="34">
        <f t="shared" si="48"/>
        <v>0</v>
      </c>
      <c r="Z40" s="36"/>
      <c r="AA40" s="36"/>
      <c r="AB40" s="36"/>
      <c r="AC40" s="36"/>
      <c r="AD40" s="36"/>
      <c r="AE40" s="36"/>
      <c r="AF40" s="33">
        <f t="shared" si="38"/>
        <v>0</v>
      </c>
      <c r="AG40" s="34">
        <f t="shared" si="49"/>
        <v>0</v>
      </c>
      <c r="AH40" s="33">
        <f t="shared" si="50"/>
        <v>0</v>
      </c>
      <c r="AI40" s="34">
        <f t="shared" si="51"/>
        <v>0</v>
      </c>
      <c r="AJ40" s="36"/>
      <c r="AK40" s="36"/>
      <c r="AL40" s="36"/>
      <c r="AM40" s="36"/>
      <c r="AN40" s="36"/>
      <c r="AO40" s="36"/>
      <c r="AP40" s="33">
        <f t="shared" si="39"/>
        <v>0</v>
      </c>
      <c r="AQ40" s="34">
        <f t="shared" si="52"/>
        <v>0</v>
      </c>
      <c r="AR40" s="33">
        <f t="shared" si="53"/>
        <v>0</v>
      </c>
      <c r="AS40" s="34">
        <f t="shared" si="54"/>
        <v>0</v>
      </c>
      <c r="AT40" s="33">
        <f t="shared" si="40"/>
        <v>0</v>
      </c>
      <c r="AU40" s="34">
        <f t="shared" si="55"/>
        <v>0</v>
      </c>
      <c r="AV40" s="33">
        <f t="shared" si="41"/>
        <v>0</v>
      </c>
      <c r="AW40" s="34">
        <f t="shared" si="105"/>
        <v>0</v>
      </c>
      <c r="AX40" s="57">
        <f t="shared" si="42"/>
        <v>0</v>
      </c>
    </row>
    <row r="41" spans="1:50" s="58" customFormat="1" ht="15" x14ac:dyDescent="0.25">
      <c r="A41" s="37">
        <v>13120</v>
      </c>
      <c r="B41" s="30" t="s">
        <v>41</v>
      </c>
      <c r="C41" s="36">
        <v>0</v>
      </c>
      <c r="D41" s="36"/>
      <c r="E41" s="36">
        <f t="shared" si="35"/>
        <v>0</v>
      </c>
      <c r="F41" s="56"/>
      <c r="G41" s="56"/>
      <c r="H41" s="36"/>
      <c r="I41" s="36"/>
      <c r="J41" s="36"/>
      <c r="K41" s="36"/>
      <c r="L41" s="33">
        <f t="shared" si="36"/>
        <v>0</v>
      </c>
      <c r="M41" s="34">
        <f t="shared" si="43"/>
        <v>0</v>
      </c>
      <c r="N41" s="33">
        <f t="shared" si="44"/>
        <v>0</v>
      </c>
      <c r="O41" s="34">
        <f t="shared" si="45"/>
        <v>0</v>
      </c>
      <c r="P41" s="56"/>
      <c r="Q41" s="56"/>
      <c r="R41" s="36"/>
      <c r="S41" s="36"/>
      <c r="T41" s="36"/>
      <c r="U41" s="36"/>
      <c r="V41" s="33">
        <f t="shared" si="37"/>
        <v>0</v>
      </c>
      <c r="W41" s="34">
        <f t="shared" si="46"/>
        <v>0</v>
      </c>
      <c r="X41" s="33">
        <f t="shared" si="47"/>
        <v>0</v>
      </c>
      <c r="Y41" s="34">
        <f t="shared" si="48"/>
        <v>0</v>
      </c>
      <c r="Z41" s="36"/>
      <c r="AA41" s="36"/>
      <c r="AB41" s="36"/>
      <c r="AC41" s="36"/>
      <c r="AD41" s="36"/>
      <c r="AE41" s="36"/>
      <c r="AF41" s="33">
        <f t="shared" si="38"/>
        <v>0</v>
      </c>
      <c r="AG41" s="34">
        <f t="shared" si="49"/>
        <v>0</v>
      </c>
      <c r="AH41" s="33">
        <f t="shared" si="50"/>
        <v>0</v>
      </c>
      <c r="AI41" s="34">
        <f t="shared" si="51"/>
        <v>0</v>
      </c>
      <c r="AJ41" s="36"/>
      <c r="AK41" s="36"/>
      <c r="AL41" s="36"/>
      <c r="AM41" s="36"/>
      <c r="AN41" s="36"/>
      <c r="AO41" s="36"/>
      <c r="AP41" s="33">
        <f t="shared" si="39"/>
        <v>0</v>
      </c>
      <c r="AQ41" s="34">
        <f t="shared" si="52"/>
        <v>0</v>
      </c>
      <c r="AR41" s="33">
        <f t="shared" si="53"/>
        <v>0</v>
      </c>
      <c r="AS41" s="34">
        <f t="shared" si="54"/>
        <v>0</v>
      </c>
      <c r="AT41" s="33">
        <f t="shared" si="40"/>
        <v>0</v>
      </c>
      <c r="AU41" s="34">
        <f t="shared" si="55"/>
        <v>0</v>
      </c>
      <c r="AV41" s="33">
        <f t="shared" si="41"/>
        <v>0</v>
      </c>
      <c r="AW41" s="34">
        <f t="shared" si="105"/>
        <v>0</v>
      </c>
      <c r="AX41" s="57">
        <f t="shared" si="42"/>
        <v>0</v>
      </c>
    </row>
    <row r="42" spans="1:50" s="58" customFormat="1" ht="15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36"/>
        <v>0</v>
      </c>
      <c r="M42" s="34">
        <f t="shared" si="43"/>
        <v>0</v>
      </c>
      <c r="N42" s="33">
        <f t="shared" si="44"/>
        <v>0</v>
      </c>
      <c r="O42" s="34">
        <f t="shared" si="45"/>
        <v>0</v>
      </c>
      <c r="P42" s="56"/>
      <c r="Q42" s="56"/>
      <c r="R42" s="36"/>
      <c r="S42" s="36"/>
      <c r="T42" s="36"/>
      <c r="U42" s="36"/>
      <c r="V42" s="33">
        <f t="shared" si="37"/>
        <v>0</v>
      </c>
      <c r="W42" s="34">
        <f t="shared" si="46"/>
        <v>0</v>
      </c>
      <c r="X42" s="33">
        <f t="shared" si="47"/>
        <v>0</v>
      </c>
      <c r="Y42" s="34">
        <f t="shared" si="48"/>
        <v>0</v>
      </c>
      <c r="Z42" s="36"/>
      <c r="AA42" s="36"/>
      <c r="AB42" s="36"/>
      <c r="AC42" s="36"/>
      <c r="AD42" s="36"/>
      <c r="AE42" s="36"/>
      <c r="AF42" s="33">
        <f t="shared" si="38"/>
        <v>0</v>
      </c>
      <c r="AG42" s="34">
        <f t="shared" si="49"/>
        <v>0</v>
      </c>
      <c r="AH42" s="33">
        <f t="shared" si="50"/>
        <v>0</v>
      </c>
      <c r="AI42" s="34">
        <f t="shared" si="51"/>
        <v>0</v>
      </c>
      <c r="AJ42" s="36"/>
      <c r="AK42" s="36"/>
      <c r="AL42" s="36"/>
      <c r="AM42" s="36"/>
      <c r="AN42" s="36"/>
      <c r="AO42" s="36"/>
      <c r="AP42" s="33">
        <f t="shared" si="39"/>
        <v>0</v>
      </c>
      <c r="AQ42" s="34">
        <f t="shared" si="52"/>
        <v>0</v>
      </c>
      <c r="AR42" s="33">
        <f t="shared" si="53"/>
        <v>0</v>
      </c>
      <c r="AS42" s="34">
        <f t="shared" si="54"/>
        <v>0</v>
      </c>
      <c r="AT42" s="33">
        <f t="shared" si="40"/>
        <v>0</v>
      </c>
      <c r="AU42" s="34">
        <f t="shared" si="55"/>
        <v>0</v>
      </c>
      <c r="AV42" s="33">
        <f t="shared" si="41"/>
        <v>0</v>
      </c>
      <c r="AW42" s="34">
        <f t="shared" si="105"/>
        <v>0</v>
      </c>
      <c r="AX42" s="57">
        <f t="shared" si="42"/>
        <v>0</v>
      </c>
    </row>
    <row r="43" spans="1:50" s="58" customFormat="1" ht="15" x14ac:dyDescent="0.25">
      <c r="A43" s="37">
        <v>13200</v>
      </c>
      <c r="B43" s="30" t="s">
        <v>43</v>
      </c>
      <c r="C43" s="36">
        <v>0</v>
      </c>
      <c r="D43" s="36"/>
      <c r="E43" s="36">
        <f t="shared" si="35"/>
        <v>0</v>
      </c>
      <c r="F43" s="56"/>
      <c r="G43" s="56"/>
      <c r="H43" s="36"/>
      <c r="I43" s="36"/>
      <c r="J43" s="36"/>
      <c r="K43" s="36"/>
      <c r="L43" s="33">
        <f t="shared" si="36"/>
        <v>0</v>
      </c>
      <c r="M43" s="34">
        <f t="shared" si="43"/>
        <v>0</v>
      </c>
      <c r="N43" s="33">
        <f t="shared" si="44"/>
        <v>0</v>
      </c>
      <c r="O43" s="34">
        <f t="shared" si="45"/>
        <v>0</v>
      </c>
      <c r="P43" s="65"/>
      <c r="Q43" s="65"/>
      <c r="R43" s="66"/>
      <c r="S43" s="66"/>
      <c r="T43" s="66"/>
      <c r="U43" s="66"/>
      <c r="V43" s="33">
        <f t="shared" si="37"/>
        <v>0</v>
      </c>
      <c r="W43" s="34">
        <f t="shared" si="46"/>
        <v>0</v>
      </c>
      <c r="X43" s="33">
        <f t="shared" si="47"/>
        <v>0</v>
      </c>
      <c r="Y43" s="34">
        <f t="shared" si="48"/>
        <v>0</v>
      </c>
      <c r="Z43" s="66"/>
      <c r="AA43" s="66"/>
      <c r="AB43" s="66"/>
      <c r="AC43" s="66"/>
      <c r="AD43" s="66"/>
      <c r="AE43" s="66"/>
      <c r="AF43" s="33">
        <f t="shared" si="38"/>
        <v>0</v>
      </c>
      <c r="AG43" s="34">
        <f t="shared" si="49"/>
        <v>0</v>
      </c>
      <c r="AH43" s="33">
        <f t="shared" si="50"/>
        <v>0</v>
      </c>
      <c r="AI43" s="34">
        <f t="shared" si="51"/>
        <v>0</v>
      </c>
      <c r="AJ43" s="36"/>
      <c r="AK43" s="36"/>
      <c r="AL43" s="36"/>
      <c r="AM43" s="36"/>
      <c r="AN43" s="36"/>
      <c r="AO43" s="36"/>
      <c r="AP43" s="33">
        <f t="shared" si="39"/>
        <v>0</v>
      </c>
      <c r="AQ43" s="34">
        <f t="shared" si="52"/>
        <v>0</v>
      </c>
      <c r="AR43" s="33">
        <f t="shared" si="53"/>
        <v>0</v>
      </c>
      <c r="AS43" s="34">
        <f t="shared" si="54"/>
        <v>0</v>
      </c>
      <c r="AT43" s="33">
        <f t="shared" si="40"/>
        <v>0</v>
      </c>
      <c r="AU43" s="34">
        <f t="shared" si="55"/>
        <v>0</v>
      </c>
      <c r="AV43" s="33">
        <f t="shared" si="41"/>
        <v>0</v>
      </c>
      <c r="AW43" s="34">
        <f t="shared" si="105"/>
        <v>0</v>
      </c>
      <c r="AX43" s="57">
        <f t="shared" si="42"/>
        <v>0</v>
      </c>
    </row>
    <row r="44" spans="1:50" s="58" customFormat="1" ht="15" hidden="1" x14ac:dyDescent="0.25">
      <c r="A44" s="37">
        <v>15200</v>
      </c>
      <c r="B44" s="30" t="s">
        <v>44</v>
      </c>
      <c r="C44" s="36">
        <v>0</v>
      </c>
      <c r="D44" s="36"/>
      <c r="E44" s="36">
        <f t="shared" si="35"/>
        <v>0</v>
      </c>
      <c r="F44" s="56"/>
      <c r="G44" s="56"/>
      <c r="H44" s="36"/>
      <c r="I44" s="36"/>
      <c r="J44" s="36"/>
      <c r="K44" s="36"/>
      <c r="L44" s="33">
        <f t="shared" si="36"/>
        <v>0</v>
      </c>
      <c r="M44" s="34">
        <f t="shared" si="43"/>
        <v>0</v>
      </c>
      <c r="N44" s="33">
        <f t="shared" si="44"/>
        <v>0</v>
      </c>
      <c r="O44" s="34">
        <f t="shared" si="45"/>
        <v>0</v>
      </c>
      <c r="P44" s="65"/>
      <c r="Q44" s="65"/>
      <c r="R44" s="66"/>
      <c r="S44" s="66"/>
      <c r="T44" s="66"/>
      <c r="U44" s="66"/>
      <c r="V44" s="33">
        <f t="shared" si="37"/>
        <v>0</v>
      </c>
      <c r="W44" s="34">
        <f t="shared" si="46"/>
        <v>0</v>
      </c>
      <c r="X44" s="33">
        <f t="shared" si="47"/>
        <v>0</v>
      </c>
      <c r="Y44" s="34">
        <f t="shared" si="48"/>
        <v>0</v>
      </c>
      <c r="Z44" s="66"/>
      <c r="AA44" s="66"/>
      <c r="AB44" s="66"/>
      <c r="AC44" s="66"/>
      <c r="AD44" s="66"/>
      <c r="AE44" s="66"/>
      <c r="AF44" s="33">
        <f t="shared" si="38"/>
        <v>0</v>
      </c>
      <c r="AG44" s="34">
        <f t="shared" si="49"/>
        <v>0</v>
      </c>
      <c r="AH44" s="33">
        <f t="shared" si="50"/>
        <v>0</v>
      </c>
      <c r="AI44" s="34">
        <f t="shared" si="51"/>
        <v>0</v>
      </c>
      <c r="AJ44" s="36"/>
      <c r="AK44" s="36"/>
      <c r="AL44" s="36"/>
      <c r="AM44" s="36"/>
      <c r="AN44" s="36"/>
      <c r="AO44" s="36"/>
      <c r="AP44" s="33">
        <f t="shared" si="39"/>
        <v>0</v>
      </c>
      <c r="AQ44" s="34">
        <f t="shared" si="52"/>
        <v>0</v>
      </c>
      <c r="AR44" s="33">
        <f t="shared" si="53"/>
        <v>0</v>
      </c>
      <c r="AS44" s="34">
        <f t="shared" si="54"/>
        <v>0</v>
      </c>
      <c r="AT44" s="33">
        <f t="shared" si="40"/>
        <v>0</v>
      </c>
      <c r="AU44" s="34">
        <f t="shared" si="55"/>
        <v>0</v>
      </c>
      <c r="AV44" s="33">
        <f t="shared" si="41"/>
        <v>0</v>
      </c>
      <c r="AW44" s="34">
        <f t="shared" si="105"/>
        <v>0</v>
      </c>
      <c r="AX44" s="57">
        <f t="shared" si="42"/>
        <v>0</v>
      </c>
    </row>
    <row r="45" spans="1:50" s="58" customFormat="1" ht="15" hidden="1" x14ac:dyDescent="0.25">
      <c r="A45" s="37">
        <v>15300</v>
      </c>
      <c r="B45" s="30" t="s">
        <v>45</v>
      </c>
      <c r="C45" s="36">
        <v>0</v>
      </c>
      <c r="D45" s="36"/>
      <c r="E45" s="36">
        <f t="shared" si="35"/>
        <v>0</v>
      </c>
      <c r="F45" s="56"/>
      <c r="G45" s="56"/>
      <c r="H45" s="36"/>
      <c r="I45" s="36"/>
      <c r="J45" s="36"/>
      <c r="K45" s="36"/>
      <c r="L45" s="33">
        <f t="shared" si="36"/>
        <v>0</v>
      </c>
      <c r="M45" s="34">
        <f t="shared" si="43"/>
        <v>0</v>
      </c>
      <c r="N45" s="33">
        <f t="shared" si="44"/>
        <v>0</v>
      </c>
      <c r="O45" s="34">
        <f t="shared" si="45"/>
        <v>0</v>
      </c>
      <c r="P45" s="56"/>
      <c r="Q45" s="56"/>
      <c r="R45" s="36"/>
      <c r="S45" s="36"/>
      <c r="T45" s="36"/>
      <c r="U45" s="36"/>
      <c r="V45" s="33">
        <f t="shared" si="37"/>
        <v>0</v>
      </c>
      <c r="W45" s="34">
        <f t="shared" si="46"/>
        <v>0</v>
      </c>
      <c r="X45" s="33">
        <f t="shared" si="47"/>
        <v>0</v>
      </c>
      <c r="Y45" s="34">
        <f t="shared" si="48"/>
        <v>0</v>
      </c>
      <c r="Z45" s="36"/>
      <c r="AA45" s="36"/>
      <c r="AB45" s="36"/>
      <c r="AC45" s="36"/>
      <c r="AD45" s="36"/>
      <c r="AE45" s="36"/>
      <c r="AF45" s="33">
        <f t="shared" si="38"/>
        <v>0</v>
      </c>
      <c r="AG45" s="34">
        <f t="shared" si="49"/>
        <v>0</v>
      </c>
      <c r="AH45" s="33">
        <f t="shared" si="50"/>
        <v>0</v>
      </c>
      <c r="AI45" s="34">
        <f t="shared" si="51"/>
        <v>0</v>
      </c>
      <c r="AJ45" s="36"/>
      <c r="AK45" s="36"/>
      <c r="AL45" s="36"/>
      <c r="AM45" s="36"/>
      <c r="AN45" s="36"/>
      <c r="AO45" s="36"/>
      <c r="AP45" s="33">
        <f t="shared" si="39"/>
        <v>0</v>
      </c>
      <c r="AQ45" s="34">
        <f t="shared" si="52"/>
        <v>0</v>
      </c>
      <c r="AR45" s="33">
        <f t="shared" si="53"/>
        <v>0</v>
      </c>
      <c r="AS45" s="34">
        <f t="shared" si="54"/>
        <v>0</v>
      </c>
      <c r="AT45" s="33">
        <f t="shared" si="40"/>
        <v>0</v>
      </c>
      <c r="AU45" s="34">
        <f t="shared" si="55"/>
        <v>0</v>
      </c>
      <c r="AV45" s="33">
        <f t="shared" si="41"/>
        <v>0</v>
      </c>
      <c r="AW45" s="34">
        <f t="shared" si="105"/>
        <v>0</v>
      </c>
      <c r="AX45" s="57">
        <f t="shared" si="42"/>
        <v>0</v>
      </c>
    </row>
    <row r="46" spans="1:50" s="58" customFormat="1" ht="15" x14ac:dyDescent="0.25">
      <c r="A46" s="37">
        <v>15400</v>
      </c>
      <c r="B46" s="30" t="s">
        <v>46</v>
      </c>
      <c r="C46" s="36">
        <v>0</v>
      </c>
      <c r="D46" s="36"/>
      <c r="E46" s="36">
        <f t="shared" si="35"/>
        <v>0</v>
      </c>
      <c r="F46" s="56"/>
      <c r="G46" s="56"/>
      <c r="H46" s="36"/>
      <c r="I46" s="36"/>
      <c r="J46" s="36"/>
      <c r="K46" s="36"/>
      <c r="L46" s="33">
        <f t="shared" si="36"/>
        <v>0</v>
      </c>
      <c r="M46" s="34">
        <f t="shared" si="43"/>
        <v>0</v>
      </c>
      <c r="N46" s="33">
        <f t="shared" si="44"/>
        <v>0</v>
      </c>
      <c r="O46" s="34">
        <f t="shared" si="45"/>
        <v>0</v>
      </c>
      <c r="P46" s="56"/>
      <c r="Q46" s="56"/>
      <c r="R46" s="36"/>
      <c r="S46" s="36"/>
      <c r="T46" s="36"/>
      <c r="U46" s="36"/>
      <c r="V46" s="33">
        <f t="shared" si="37"/>
        <v>0</v>
      </c>
      <c r="W46" s="34">
        <f t="shared" si="46"/>
        <v>0</v>
      </c>
      <c r="X46" s="33">
        <f t="shared" si="47"/>
        <v>0</v>
      </c>
      <c r="Y46" s="34">
        <f t="shared" si="48"/>
        <v>0</v>
      </c>
      <c r="Z46" s="36"/>
      <c r="AA46" s="36"/>
      <c r="AB46" s="36"/>
      <c r="AC46" s="36"/>
      <c r="AD46" s="36"/>
      <c r="AE46" s="36"/>
      <c r="AF46" s="33">
        <f t="shared" si="38"/>
        <v>0</v>
      </c>
      <c r="AG46" s="34">
        <f t="shared" si="49"/>
        <v>0</v>
      </c>
      <c r="AH46" s="33">
        <f t="shared" si="50"/>
        <v>0</v>
      </c>
      <c r="AI46" s="34">
        <f t="shared" si="51"/>
        <v>0</v>
      </c>
      <c r="AJ46" s="36"/>
      <c r="AK46" s="36"/>
      <c r="AL46" s="36"/>
      <c r="AM46" s="36"/>
      <c r="AN46" s="36"/>
      <c r="AO46" s="36"/>
      <c r="AP46" s="33">
        <f t="shared" si="39"/>
        <v>0</v>
      </c>
      <c r="AQ46" s="34">
        <f t="shared" si="52"/>
        <v>0</v>
      </c>
      <c r="AR46" s="33">
        <f t="shared" si="53"/>
        <v>0</v>
      </c>
      <c r="AS46" s="34">
        <f t="shared" si="54"/>
        <v>0</v>
      </c>
      <c r="AT46" s="33">
        <f t="shared" si="40"/>
        <v>0</v>
      </c>
      <c r="AU46" s="34">
        <f t="shared" si="55"/>
        <v>0</v>
      </c>
      <c r="AV46" s="33">
        <f t="shared" si="41"/>
        <v>0</v>
      </c>
      <c r="AW46" s="34">
        <f t="shared" si="105"/>
        <v>0</v>
      </c>
      <c r="AX46" s="57">
        <f t="shared" si="42"/>
        <v>0</v>
      </c>
    </row>
    <row r="47" spans="1:50" s="55" customFormat="1" ht="15" x14ac:dyDescent="0.25">
      <c r="A47" s="38">
        <v>20000</v>
      </c>
      <c r="B47" s="39" t="s">
        <v>47</v>
      </c>
      <c r="C47" s="40">
        <f t="shared" ref="C47:D47" si="106">SUM(C48:C82)</f>
        <v>0</v>
      </c>
      <c r="D47" s="40">
        <f t="shared" si="106"/>
        <v>0</v>
      </c>
      <c r="E47" s="40">
        <f>SUM(E48:E82)</f>
        <v>0</v>
      </c>
      <c r="F47" s="67">
        <f>SUM(F48:F82)</f>
        <v>0</v>
      </c>
      <c r="G47" s="67">
        <f t="shared" ref="G47:J47" si="107">SUM(G48:G82)</f>
        <v>0</v>
      </c>
      <c r="H47" s="67">
        <f t="shared" si="107"/>
        <v>0</v>
      </c>
      <c r="I47" s="67">
        <f t="shared" si="107"/>
        <v>0</v>
      </c>
      <c r="J47" s="67">
        <f t="shared" si="107"/>
        <v>0</v>
      </c>
      <c r="K47" s="67">
        <f>SUM(K48:K82)</f>
        <v>0</v>
      </c>
      <c r="L47" s="40">
        <f t="shared" ref="L47:N47" si="108">SUM(L48:L82)</f>
        <v>0</v>
      </c>
      <c r="M47" s="26">
        <f t="shared" si="43"/>
        <v>0</v>
      </c>
      <c r="N47" s="40">
        <f t="shared" si="108"/>
        <v>0</v>
      </c>
      <c r="O47" s="26">
        <f t="shared" ref="O47" si="109">(IFERROR(N47/L47,0))</f>
        <v>0</v>
      </c>
      <c r="P47" s="67">
        <f t="shared" ref="P47" si="110">SUM(P48:P82)</f>
        <v>0</v>
      </c>
      <c r="Q47" s="67">
        <f t="shared" ref="Q47" si="111">SUM(Q48:Q82)</f>
        <v>0</v>
      </c>
      <c r="R47" s="67">
        <f t="shared" ref="R47" si="112">SUM(R48:R82)</f>
        <v>0</v>
      </c>
      <c r="S47" s="67">
        <f t="shared" ref="S47" si="113">SUM(S48:S82)</f>
        <v>0</v>
      </c>
      <c r="T47" s="67">
        <f t="shared" ref="T47" si="114">SUM(T48:T82)</f>
        <v>0</v>
      </c>
      <c r="U47" s="67">
        <f t="shared" ref="U47" si="115">SUM(U48:U82)</f>
        <v>0</v>
      </c>
      <c r="V47" s="40">
        <f t="shared" ref="V47" si="116">SUM(V48:V82)</f>
        <v>0</v>
      </c>
      <c r="W47" s="26">
        <f t="shared" si="46"/>
        <v>0</v>
      </c>
      <c r="X47" s="40">
        <f t="shared" ref="X47" si="117">SUM(X48:X82)</f>
        <v>0</v>
      </c>
      <c r="Y47" s="26">
        <f t="shared" si="48"/>
        <v>0</v>
      </c>
      <c r="Z47" s="67">
        <f t="shared" ref="Z47" si="118">SUM(Z48:Z82)</f>
        <v>0</v>
      </c>
      <c r="AA47" s="67">
        <f t="shared" ref="AA47" si="119">SUM(AA48:AA82)</f>
        <v>0</v>
      </c>
      <c r="AB47" s="67">
        <f t="shared" ref="AB47" si="120">SUM(AB48:AB82)</f>
        <v>0</v>
      </c>
      <c r="AC47" s="67">
        <f t="shared" ref="AC47" si="121">SUM(AC48:AC82)</f>
        <v>0</v>
      </c>
      <c r="AD47" s="67">
        <f t="shared" ref="AD47" si="122">SUM(AD48:AD82)</f>
        <v>0</v>
      </c>
      <c r="AE47" s="67">
        <f t="shared" ref="AE47" si="123">SUM(AE48:AE82)</f>
        <v>0</v>
      </c>
      <c r="AF47" s="40">
        <f t="shared" ref="AF47" si="124">SUM(AF48:AF82)</f>
        <v>0</v>
      </c>
      <c r="AG47" s="26">
        <f t="shared" si="49"/>
        <v>0</v>
      </c>
      <c r="AH47" s="40">
        <f t="shared" ref="AH47" si="125">SUM(AH48:AH82)</f>
        <v>0</v>
      </c>
      <c r="AI47" s="26">
        <f t="shared" si="51"/>
        <v>0</v>
      </c>
      <c r="AJ47" s="67">
        <f t="shared" ref="AJ47" si="126">SUM(AJ48:AJ82)</f>
        <v>0</v>
      </c>
      <c r="AK47" s="67">
        <f t="shared" ref="AK47" si="127">SUM(AK48:AK82)</f>
        <v>0</v>
      </c>
      <c r="AL47" s="67">
        <f t="shared" ref="AL47" si="128">SUM(AL48:AL82)</f>
        <v>0</v>
      </c>
      <c r="AM47" s="67">
        <f t="shared" ref="AM47" si="129">SUM(AM48:AM82)</f>
        <v>0</v>
      </c>
      <c r="AN47" s="67">
        <f t="shared" ref="AN47" si="130">SUM(AN48:AN82)</f>
        <v>0</v>
      </c>
      <c r="AO47" s="67">
        <f t="shared" ref="AO47" si="131">SUM(AO48:AO82)</f>
        <v>0</v>
      </c>
      <c r="AP47" s="40">
        <f t="shared" ref="AP47" si="132">SUM(AP48:AP82)</f>
        <v>0</v>
      </c>
      <c r="AQ47" s="26">
        <f t="shared" si="52"/>
        <v>0</v>
      </c>
      <c r="AR47" s="40">
        <f t="shared" ref="AR47" si="133">SUM(AR48:AR82)</f>
        <v>0</v>
      </c>
      <c r="AS47" s="26">
        <f t="shared" si="54"/>
        <v>0</v>
      </c>
      <c r="AT47" s="40">
        <f t="shared" ref="AT47" si="134">SUM(AT48:AT82)</f>
        <v>0</v>
      </c>
      <c r="AU47" s="26">
        <f t="shared" si="55"/>
        <v>0</v>
      </c>
      <c r="AV47" s="40">
        <f t="shared" ref="AV47" si="135">SUM(AV48:AV82)</f>
        <v>0</v>
      </c>
      <c r="AW47" s="26">
        <f t="shared" si="105"/>
        <v>0</v>
      </c>
      <c r="AX47" s="68">
        <f t="shared" si="42"/>
        <v>0</v>
      </c>
    </row>
    <row r="48" spans="1:50" s="58" customFormat="1" ht="15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136">SUM(C48:D48)</f>
        <v>0</v>
      </c>
      <c r="F48" s="56"/>
      <c r="G48" s="56"/>
      <c r="H48" s="36"/>
      <c r="I48" s="36"/>
      <c r="J48" s="36"/>
      <c r="K48" s="36"/>
      <c r="L48" s="33">
        <f t="shared" ref="L48:L82" si="137">F48+H48+J48</f>
        <v>0</v>
      </c>
      <c r="M48" s="34">
        <f t="shared" ref="M48:M82" si="138">(IFERROR(L48/$E48,0))</f>
        <v>0</v>
      </c>
      <c r="N48" s="33">
        <f t="shared" ref="N48:N82" si="139">G48+I48+K48</f>
        <v>0</v>
      </c>
      <c r="O48" s="34">
        <f t="shared" ref="O48:O82" si="140">(IFERROR(N48/L48,0))</f>
        <v>0</v>
      </c>
      <c r="P48" s="56"/>
      <c r="Q48" s="56"/>
      <c r="R48" s="36"/>
      <c r="S48" s="36"/>
      <c r="T48" s="36"/>
      <c r="U48" s="36"/>
      <c r="V48" s="33">
        <f t="shared" ref="V48:V82" si="141">P48+R48+T48</f>
        <v>0</v>
      </c>
      <c r="W48" s="34">
        <f t="shared" si="46"/>
        <v>0</v>
      </c>
      <c r="X48" s="33">
        <f t="shared" ref="X48:X82" si="142">Q48+S48+U48</f>
        <v>0</v>
      </c>
      <c r="Y48" s="34">
        <f t="shared" si="48"/>
        <v>0</v>
      </c>
      <c r="Z48" s="36"/>
      <c r="AA48" s="36"/>
      <c r="AB48" s="36"/>
      <c r="AC48" s="36"/>
      <c r="AD48" s="36"/>
      <c r="AE48" s="36"/>
      <c r="AF48" s="33">
        <f t="shared" ref="AF48:AF82" si="143">Z48+AB48+AD48</f>
        <v>0</v>
      </c>
      <c r="AG48" s="34">
        <f t="shared" si="49"/>
        <v>0</v>
      </c>
      <c r="AH48" s="33">
        <f t="shared" ref="AH48:AH82" si="144">AA48+AC48+AE48</f>
        <v>0</v>
      </c>
      <c r="AI48" s="34">
        <f t="shared" si="51"/>
        <v>0</v>
      </c>
      <c r="AJ48" s="36"/>
      <c r="AK48" s="36"/>
      <c r="AL48" s="36"/>
      <c r="AM48" s="36"/>
      <c r="AN48" s="36"/>
      <c r="AO48" s="36"/>
      <c r="AP48" s="33">
        <f t="shared" ref="AP48:AP82" si="145">AJ48+AL48+AN48</f>
        <v>0</v>
      </c>
      <c r="AQ48" s="34">
        <f t="shared" si="52"/>
        <v>0</v>
      </c>
      <c r="AR48" s="33">
        <f t="shared" ref="AR48:AR82" si="146">AK48+AM48+AO48</f>
        <v>0</v>
      </c>
      <c r="AS48" s="34">
        <f t="shared" si="54"/>
        <v>0</v>
      </c>
      <c r="AT48" s="33">
        <f t="shared" si="40"/>
        <v>0</v>
      </c>
      <c r="AU48" s="34">
        <f t="shared" si="55"/>
        <v>0</v>
      </c>
      <c r="AV48" s="33">
        <f t="shared" si="41"/>
        <v>0</v>
      </c>
      <c r="AW48" s="34">
        <f t="shared" si="105"/>
        <v>0</v>
      </c>
      <c r="AX48" s="57">
        <f t="shared" si="42"/>
        <v>0</v>
      </c>
    </row>
    <row r="49" spans="1:50" s="58" customFormat="1" ht="15" x14ac:dyDescent="0.25">
      <c r="A49" s="37">
        <v>21200</v>
      </c>
      <c r="B49" s="63" t="s">
        <v>49</v>
      </c>
      <c r="C49" s="36">
        <v>0</v>
      </c>
      <c r="D49" s="64"/>
      <c r="E49" s="36">
        <f t="shared" si="136"/>
        <v>0</v>
      </c>
      <c r="F49" s="56"/>
      <c r="G49" s="56"/>
      <c r="H49" s="36"/>
      <c r="I49" s="36"/>
      <c r="J49" s="36"/>
      <c r="K49" s="36"/>
      <c r="L49" s="33">
        <f t="shared" si="137"/>
        <v>0</v>
      </c>
      <c r="M49" s="34">
        <f t="shared" si="138"/>
        <v>0</v>
      </c>
      <c r="N49" s="33">
        <f t="shared" si="139"/>
        <v>0</v>
      </c>
      <c r="O49" s="34">
        <f t="shared" si="140"/>
        <v>0</v>
      </c>
      <c r="P49" s="56"/>
      <c r="Q49" s="56"/>
      <c r="R49" s="36"/>
      <c r="S49" s="36"/>
      <c r="T49" s="36"/>
      <c r="U49" s="36"/>
      <c r="V49" s="33">
        <f t="shared" si="141"/>
        <v>0</v>
      </c>
      <c r="W49" s="34">
        <f t="shared" si="46"/>
        <v>0</v>
      </c>
      <c r="X49" s="33">
        <f t="shared" si="142"/>
        <v>0</v>
      </c>
      <c r="Y49" s="34">
        <f t="shared" si="48"/>
        <v>0</v>
      </c>
      <c r="Z49" s="36"/>
      <c r="AA49" s="36"/>
      <c r="AB49" s="36"/>
      <c r="AC49" s="36"/>
      <c r="AD49" s="36"/>
      <c r="AE49" s="36"/>
      <c r="AF49" s="33">
        <f t="shared" si="143"/>
        <v>0</v>
      </c>
      <c r="AG49" s="34">
        <f t="shared" si="49"/>
        <v>0</v>
      </c>
      <c r="AH49" s="33">
        <f t="shared" si="144"/>
        <v>0</v>
      </c>
      <c r="AI49" s="34">
        <f t="shared" si="51"/>
        <v>0</v>
      </c>
      <c r="AJ49" s="36"/>
      <c r="AK49" s="36"/>
      <c r="AL49" s="36"/>
      <c r="AM49" s="36"/>
      <c r="AN49" s="36"/>
      <c r="AO49" s="36"/>
      <c r="AP49" s="33">
        <f t="shared" si="145"/>
        <v>0</v>
      </c>
      <c r="AQ49" s="34">
        <f t="shared" si="52"/>
        <v>0</v>
      </c>
      <c r="AR49" s="33">
        <f t="shared" si="146"/>
        <v>0</v>
      </c>
      <c r="AS49" s="34">
        <f t="shared" si="54"/>
        <v>0</v>
      </c>
      <c r="AT49" s="33">
        <f t="shared" si="40"/>
        <v>0</v>
      </c>
      <c r="AU49" s="34">
        <f t="shared" si="55"/>
        <v>0</v>
      </c>
      <c r="AV49" s="33">
        <f t="shared" si="41"/>
        <v>0</v>
      </c>
      <c r="AW49" s="34">
        <f t="shared" si="105"/>
        <v>0</v>
      </c>
      <c r="AX49" s="57">
        <f t="shared" si="42"/>
        <v>0</v>
      </c>
    </row>
    <row r="50" spans="1:50" s="58" customFormat="1" ht="15" x14ac:dyDescent="0.25">
      <c r="A50" s="37">
        <v>21300</v>
      </c>
      <c r="B50" s="63" t="s">
        <v>50</v>
      </c>
      <c r="C50" s="36">
        <v>0</v>
      </c>
      <c r="D50" s="64"/>
      <c r="E50" s="36">
        <f t="shared" si="136"/>
        <v>0</v>
      </c>
      <c r="F50" s="56"/>
      <c r="G50" s="56"/>
      <c r="H50" s="36"/>
      <c r="I50" s="36"/>
      <c r="J50" s="36"/>
      <c r="K50" s="36"/>
      <c r="L50" s="33">
        <f t="shared" si="137"/>
        <v>0</v>
      </c>
      <c r="M50" s="34">
        <f t="shared" si="138"/>
        <v>0</v>
      </c>
      <c r="N50" s="33">
        <f t="shared" si="139"/>
        <v>0</v>
      </c>
      <c r="O50" s="34">
        <f t="shared" si="140"/>
        <v>0</v>
      </c>
      <c r="P50" s="65"/>
      <c r="Q50" s="65"/>
      <c r="R50" s="66"/>
      <c r="S50" s="66"/>
      <c r="T50" s="66"/>
      <c r="U50" s="66"/>
      <c r="V50" s="33">
        <f t="shared" si="141"/>
        <v>0</v>
      </c>
      <c r="W50" s="34">
        <f t="shared" si="46"/>
        <v>0</v>
      </c>
      <c r="X50" s="33">
        <f t="shared" si="142"/>
        <v>0</v>
      </c>
      <c r="Y50" s="34">
        <f t="shared" si="48"/>
        <v>0</v>
      </c>
      <c r="Z50" s="66"/>
      <c r="AA50" s="66"/>
      <c r="AB50" s="66"/>
      <c r="AC50" s="66"/>
      <c r="AD50" s="66"/>
      <c r="AE50" s="66"/>
      <c r="AF50" s="33">
        <f t="shared" si="143"/>
        <v>0</v>
      </c>
      <c r="AG50" s="34">
        <f t="shared" si="49"/>
        <v>0</v>
      </c>
      <c r="AH50" s="33">
        <f t="shared" si="144"/>
        <v>0</v>
      </c>
      <c r="AI50" s="34">
        <f t="shared" si="51"/>
        <v>0</v>
      </c>
      <c r="AJ50" s="36"/>
      <c r="AK50" s="36"/>
      <c r="AL50" s="36"/>
      <c r="AM50" s="36"/>
      <c r="AN50" s="36"/>
      <c r="AO50" s="36"/>
      <c r="AP50" s="33">
        <f t="shared" si="145"/>
        <v>0</v>
      </c>
      <c r="AQ50" s="34">
        <f t="shared" si="52"/>
        <v>0</v>
      </c>
      <c r="AR50" s="33">
        <f t="shared" si="146"/>
        <v>0</v>
      </c>
      <c r="AS50" s="34">
        <f t="shared" si="54"/>
        <v>0</v>
      </c>
      <c r="AT50" s="33">
        <f t="shared" si="40"/>
        <v>0</v>
      </c>
      <c r="AU50" s="34">
        <f t="shared" si="55"/>
        <v>0</v>
      </c>
      <c r="AV50" s="33">
        <f t="shared" si="41"/>
        <v>0</v>
      </c>
      <c r="AW50" s="34">
        <f t="shared" si="105"/>
        <v>0</v>
      </c>
      <c r="AX50" s="57">
        <f t="shared" si="42"/>
        <v>0</v>
      </c>
    </row>
    <row r="51" spans="1:50" s="58" customFormat="1" ht="15" x14ac:dyDescent="0.25">
      <c r="A51" s="37">
        <v>21400</v>
      </c>
      <c r="B51" s="63" t="s">
        <v>51</v>
      </c>
      <c r="C51" s="36">
        <v>0</v>
      </c>
      <c r="D51" s="64"/>
      <c r="E51" s="36">
        <f t="shared" si="136"/>
        <v>0</v>
      </c>
      <c r="F51" s="56"/>
      <c r="G51" s="56"/>
      <c r="H51" s="36"/>
      <c r="I51" s="36"/>
      <c r="J51" s="36"/>
      <c r="K51" s="36"/>
      <c r="L51" s="33">
        <f t="shared" si="137"/>
        <v>0</v>
      </c>
      <c r="M51" s="34">
        <f t="shared" si="138"/>
        <v>0</v>
      </c>
      <c r="N51" s="33">
        <f t="shared" si="139"/>
        <v>0</v>
      </c>
      <c r="O51" s="34">
        <f t="shared" si="140"/>
        <v>0</v>
      </c>
      <c r="P51" s="65"/>
      <c r="Q51" s="65"/>
      <c r="R51" s="66"/>
      <c r="S51" s="66"/>
      <c r="T51" s="66"/>
      <c r="U51" s="66"/>
      <c r="V51" s="33">
        <f t="shared" si="141"/>
        <v>0</v>
      </c>
      <c r="W51" s="34">
        <f t="shared" si="46"/>
        <v>0</v>
      </c>
      <c r="X51" s="33">
        <f t="shared" si="142"/>
        <v>0</v>
      </c>
      <c r="Y51" s="34">
        <f t="shared" si="48"/>
        <v>0</v>
      </c>
      <c r="Z51" s="66"/>
      <c r="AA51" s="66"/>
      <c r="AB51" s="66"/>
      <c r="AC51" s="66"/>
      <c r="AD51" s="66"/>
      <c r="AE51" s="66"/>
      <c r="AF51" s="33">
        <f t="shared" si="143"/>
        <v>0</v>
      </c>
      <c r="AG51" s="34">
        <f t="shared" si="49"/>
        <v>0</v>
      </c>
      <c r="AH51" s="33">
        <f t="shared" si="144"/>
        <v>0</v>
      </c>
      <c r="AI51" s="34">
        <f t="shared" si="51"/>
        <v>0</v>
      </c>
      <c r="AJ51" s="36"/>
      <c r="AK51" s="36"/>
      <c r="AL51" s="36"/>
      <c r="AM51" s="36"/>
      <c r="AN51" s="36"/>
      <c r="AO51" s="36"/>
      <c r="AP51" s="33">
        <f t="shared" si="145"/>
        <v>0</v>
      </c>
      <c r="AQ51" s="34">
        <f t="shared" si="52"/>
        <v>0</v>
      </c>
      <c r="AR51" s="33">
        <f t="shared" si="146"/>
        <v>0</v>
      </c>
      <c r="AS51" s="34">
        <f t="shared" si="54"/>
        <v>0</v>
      </c>
      <c r="AT51" s="33">
        <f t="shared" si="40"/>
        <v>0</v>
      </c>
      <c r="AU51" s="34">
        <f t="shared" si="55"/>
        <v>0</v>
      </c>
      <c r="AV51" s="33">
        <f t="shared" si="41"/>
        <v>0</v>
      </c>
      <c r="AW51" s="34">
        <f t="shared" si="105"/>
        <v>0</v>
      </c>
      <c r="AX51" s="57">
        <f t="shared" si="42"/>
        <v>0</v>
      </c>
    </row>
    <row r="52" spans="1:50" s="58" customFormat="1" ht="15" x14ac:dyDescent="0.25">
      <c r="A52" s="37">
        <v>21500</v>
      </c>
      <c r="B52" s="63" t="s">
        <v>52</v>
      </c>
      <c r="C52" s="36">
        <v>0</v>
      </c>
      <c r="D52" s="64"/>
      <c r="E52" s="36">
        <f t="shared" si="136"/>
        <v>0</v>
      </c>
      <c r="F52" s="56"/>
      <c r="G52" s="56"/>
      <c r="H52" s="36"/>
      <c r="I52" s="36"/>
      <c r="J52" s="36"/>
      <c r="K52" s="36"/>
      <c r="L52" s="33">
        <f t="shared" si="137"/>
        <v>0</v>
      </c>
      <c r="M52" s="34">
        <f t="shared" si="138"/>
        <v>0</v>
      </c>
      <c r="N52" s="33">
        <f t="shared" si="139"/>
        <v>0</v>
      </c>
      <c r="O52" s="34">
        <f t="shared" si="140"/>
        <v>0</v>
      </c>
      <c r="P52" s="65"/>
      <c r="Q52" s="65"/>
      <c r="R52" s="66"/>
      <c r="S52" s="66"/>
      <c r="T52" s="66"/>
      <c r="U52" s="66"/>
      <c r="V52" s="33">
        <f t="shared" si="141"/>
        <v>0</v>
      </c>
      <c r="W52" s="34">
        <f t="shared" si="46"/>
        <v>0</v>
      </c>
      <c r="X52" s="33">
        <f t="shared" si="142"/>
        <v>0</v>
      </c>
      <c r="Y52" s="34">
        <f t="shared" si="48"/>
        <v>0</v>
      </c>
      <c r="Z52" s="66"/>
      <c r="AA52" s="66"/>
      <c r="AB52" s="66"/>
      <c r="AC52" s="66"/>
      <c r="AD52" s="66"/>
      <c r="AE52" s="66"/>
      <c r="AF52" s="33">
        <f t="shared" si="143"/>
        <v>0</v>
      </c>
      <c r="AG52" s="34">
        <f t="shared" si="49"/>
        <v>0</v>
      </c>
      <c r="AH52" s="33">
        <f t="shared" si="144"/>
        <v>0</v>
      </c>
      <c r="AI52" s="34">
        <f t="shared" si="51"/>
        <v>0</v>
      </c>
      <c r="AJ52" s="36"/>
      <c r="AK52" s="36"/>
      <c r="AL52" s="36"/>
      <c r="AM52" s="36"/>
      <c r="AN52" s="36"/>
      <c r="AO52" s="36"/>
      <c r="AP52" s="33">
        <f t="shared" si="145"/>
        <v>0</v>
      </c>
      <c r="AQ52" s="34">
        <f t="shared" si="52"/>
        <v>0</v>
      </c>
      <c r="AR52" s="33">
        <f t="shared" si="146"/>
        <v>0</v>
      </c>
      <c r="AS52" s="34">
        <f t="shared" si="54"/>
        <v>0</v>
      </c>
      <c r="AT52" s="33">
        <f t="shared" si="40"/>
        <v>0</v>
      </c>
      <c r="AU52" s="34">
        <f t="shared" si="55"/>
        <v>0</v>
      </c>
      <c r="AV52" s="33">
        <f t="shared" si="41"/>
        <v>0</v>
      </c>
      <c r="AW52" s="34">
        <f t="shared" si="105"/>
        <v>0</v>
      </c>
      <c r="AX52" s="57">
        <f t="shared" si="42"/>
        <v>0</v>
      </c>
    </row>
    <row r="53" spans="1:50" s="58" customFormat="1" ht="15" x14ac:dyDescent="0.25">
      <c r="A53" s="37">
        <v>21600</v>
      </c>
      <c r="B53" s="63" t="s">
        <v>148</v>
      </c>
      <c r="C53" s="36">
        <v>0</v>
      </c>
      <c r="D53" s="64"/>
      <c r="E53" s="36">
        <f t="shared" si="136"/>
        <v>0</v>
      </c>
      <c r="F53" s="56"/>
      <c r="G53" s="56"/>
      <c r="H53" s="36"/>
      <c r="I53" s="36"/>
      <c r="J53" s="36"/>
      <c r="K53" s="36"/>
      <c r="L53" s="33">
        <f t="shared" si="137"/>
        <v>0</v>
      </c>
      <c r="M53" s="34">
        <f t="shared" si="138"/>
        <v>0</v>
      </c>
      <c r="N53" s="33">
        <f t="shared" si="139"/>
        <v>0</v>
      </c>
      <c r="O53" s="34">
        <f t="shared" si="140"/>
        <v>0</v>
      </c>
      <c r="P53" s="56"/>
      <c r="Q53" s="56"/>
      <c r="R53" s="36"/>
      <c r="S53" s="36"/>
      <c r="T53" s="36"/>
      <c r="U53" s="36"/>
      <c r="V53" s="33">
        <f t="shared" si="141"/>
        <v>0</v>
      </c>
      <c r="W53" s="34">
        <f t="shared" si="46"/>
        <v>0</v>
      </c>
      <c r="X53" s="33">
        <f t="shared" si="142"/>
        <v>0</v>
      </c>
      <c r="Y53" s="34">
        <f t="shared" si="48"/>
        <v>0</v>
      </c>
      <c r="Z53" s="36"/>
      <c r="AA53" s="36"/>
      <c r="AB53" s="36"/>
      <c r="AC53" s="36"/>
      <c r="AD53" s="36"/>
      <c r="AE53" s="36"/>
      <c r="AF53" s="33">
        <f t="shared" si="143"/>
        <v>0</v>
      </c>
      <c r="AG53" s="34">
        <f t="shared" si="49"/>
        <v>0</v>
      </c>
      <c r="AH53" s="33">
        <f t="shared" si="144"/>
        <v>0</v>
      </c>
      <c r="AI53" s="34">
        <f t="shared" si="51"/>
        <v>0</v>
      </c>
      <c r="AJ53" s="36"/>
      <c r="AK53" s="36"/>
      <c r="AL53" s="36"/>
      <c r="AM53" s="36"/>
      <c r="AN53" s="36"/>
      <c r="AO53" s="36"/>
      <c r="AP53" s="33">
        <f t="shared" si="145"/>
        <v>0</v>
      </c>
      <c r="AQ53" s="34">
        <f t="shared" si="52"/>
        <v>0</v>
      </c>
      <c r="AR53" s="33">
        <f t="shared" si="146"/>
        <v>0</v>
      </c>
      <c r="AS53" s="34">
        <f t="shared" si="54"/>
        <v>0</v>
      </c>
      <c r="AT53" s="33">
        <f t="shared" si="40"/>
        <v>0</v>
      </c>
      <c r="AU53" s="34">
        <f t="shared" si="55"/>
        <v>0</v>
      </c>
      <c r="AV53" s="33">
        <f t="shared" si="41"/>
        <v>0</v>
      </c>
      <c r="AW53" s="34">
        <f t="shared" si="105"/>
        <v>0</v>
      </c>
      <c r="AX53" s="57">
        <f t="shared" si="42"/>
        <v>0</v>
      </c>
    </row>
    <row r="54" spans="1:50" s="58" customFormat="1" ht="15" x14ac:dyDescent="0.25">
      <c r="A54" s="59">
        <v>22110</v>
      </c>
      <c r="B54" s="63" t="s">
        <v>53</v>
      </c>
      <c r="C54" s="36">
        <v>0</v>
      </c>
      <c r="D54" s="64"/>
      <c r="E54" s="36">
        <f t="shared" si="136"/>
        <v>0</v>
      </c>
      <c r="F54" s="56"/>
      <c r="G54" s="56"/>
      <c r="H54" s="36"/>
      <c r="I54" s="36"/>
      <c r="J54" s="36"/>
      <c r="K54" s="36"/>
      <c r="L54" s="33">
        <f t="shared" si="137"/>
        <v>0</v>
      </c>
      <c r="M54" s="34">
        <f t="shared" si="138"/>
        <v>0</v>
      </c>
      <c r="N54" s="33">
        <f t="shared" si="139"/>
        <v>0</v>
      </c>
      <c r="O54" s="34">
        <f t="shared" si="140"/>
        <v>0</v>
      </c>
      <c r="P54" s="56"/>
      <c r="Q54" s="56"/>
      <c r="R54" s="36"/>
      <c r="S54" s="36"/>
      <c r="T54" s="36"/>
      <c r="U54" s="36"/>
      <c r="V54" s="33">
        <f t="shared" si="141"/>
        <v>0</v>
      </c>
      <c r="W54" s="34">
        <f t="shared" si="46"/>
        <v>0</v>
      </c>
      <c r="X54" s="33">
        <f t="shared" si="142"/>
        <v>0</v>
      </c>
      <c r="Y54" s="34">
        <f t="shared" si="48"/>
        <v>0</v>
      </c>
      <c r="Z54" s="36"/>
      <c r="AA54" s="36"/>
      <c r="AB54" s="36"/>
      <c r="AC54" s="36"/>
      <c r="AD54" s="36"/>
      <c r="AE54" s="36"/>
      <c r="AF54" s="33">
        <f t="shared" si="143"/>
        <v>0</v>
      </c>
      <c r="AG54" s="34">
        <f t="shared" si="49"/>
        <v>0</v>
      </c>
      <c r="AH54" s="33">
        <f t="shared" si="144"/>
        <v>0</v>
      </c>
      <c r="AI54" s="34">
        <f t="shared" si="51"/>
        <v>0</v>
      </c>
      <c r="AJ54" s="36"/>
      <c r="AK54" s="36"/>
      <c r="AL54" s="36"/>
      <c r="AM54" s="36"/>
      <c r="AN54" s="36"/>
      <c r="AO54" s="36"/>
      <c r="AP54" s="33">
        <f t="shared" si="145"/>
        <v>0</v>
      </c>
      <c r="AQ54" s="34">
        <f t="shared" si="52"/>
        <v>0</v>
      </c>
      <c r="AR54" s="33">
        <f t="shared" si="146"/>
        <v>0</v>
      </c>
      <c r="AS54" s="34">
        <f t="shared" si="54"/>
        <v>0</v>
      </c>
      <c r="AT54" s="33">
        <f t="shared" si="40"/>
        <v>0</v>
      </c>
      <c r="AU54" s="34">
        <f t="shared" si="55"/>
        <v>0</v>
      </c>
      <c r="AV54" s="33">
        <f t="shared" si="41"/>
        <v>0</v>
      </c>
      <c r="AW54" s="34">
        <f t="shared" si="105"/>
        <v>0</v>
      </c>
      <c r="AX54" s="57">
        <f t="shared" si="42"/>
        <v>0</v>
      </c>
    </row>
    <row r="55" spans="1:50" s="58" customFormat="1" ht="15" x14ac:dyDescent="0.25">
      <c r="A55" s="59">
        <v>22120</v>
      </c>
      <c r="B55" s="63" t="s">
        <v>54</v>
      </c>
      <c r="C55" s="36">
        <v>0</v>
      </c>
      <c r="D55" s="64"/>
      <c r="E55" s="36">
        <f t="shared" si="136"/>
        <v>0</v>
      </c>
      <c r="F55" s="56"/>
      <c r="G55" s="56"/>
      <c r="H55" s="36"/>
      <c r="I55" s="36"/>
      <c r="J55" s="36"/>
      <c r="K55" s="36"/>
      <c r="L55" s="33">
        <f t="shared" si="137"/>
        <v>0</v>
      </c>
      <c r="M55" s="34">
        <f t="shared" si="138"/>
        <v>0</v>
      </c>
      <c r="N55" s="33">
        <f t="shared" si="139"/>
        <v>0</v>
      </c>
      <c r="O55" s="34">
        <f t="shared" si="140"/>
        <v>0</v>
      </c>
      <c r="P55" s="56"/>
      <c r="Q55" s="56"/>
      <c r="R55" s="36"/>
      <c r="S55" s="36"/>
      <c r="T55" s="36"/>
      <c r="U55" s="36"/>
      <c r="V55" s="33">
        <f t="shared" si="141"/>
        <v>0</v>
      </c>
      <c r="W55" s="34">
        <f t="shared" si="46"/>
        <v>0</v>
      </c>
      <c r="X55" s="33">
        <f t="shared" si="142"/>
        <v>0</v>
      </c>
      <c r="Y55" s="34">
        <f t="shared" si="48"/>
        <v>0</v>
      </c>
      <c r="Z55" s="36"/>
      <c r="AA55" s="36"/>
      <c r="AB55" s="36"/>
      <c r="AC55" s="36"/>
      <c r="AD55" s="36"/>
      <c r="AE55" s="36"/>
      <c r="AF55" s="33">
        <f t="shared" si="143"/>
        <v>0</v>
      </c>
      <c r="AG55" s="34">
        <f t="shared" si="49"/>
        <v>0</v>
      </c>
      <c r="AH55" s="33">
        <f t="shared" si="144"/>
        <v>0</v>
      </c>
      <c r="AI55" s="34">
        <f t="shared" si="51"/>
        <v>0</v>
      </c>
      <c r="AJ55" s="36"/>
      <c r="AK55" s="36"/>
      <c r="AL55" s="36"/>
      <c r="AM55" s="36"/>
      <c r="AN55" s="36"/>
      <c r="AO55" s="36"/>
      <c r="AP55" s="33">
        <f t="shared" si="145"/>
        <v>0</v>
      </c>
      <c r="AQ55" s="34">
        <f t="shared" si="52"/>
        <v>0</v>
      </c>
      <c r="AR55" s="33">
        <f t="shared" si="146"/>
        <v>0</v>
      </c>
      <c r="AS55" s="34">
        <f t="shared" si="54"/>
        <v>0</v>
      </c>
      <c r="AT55" s="33">
        <f t="shared" si="40"/>
        <v>0</v>
      </c>
      <c r="AU55" s="34">
        <f t="shared" si="55"/>
        <v>0</v>
      </c>
      <c r="AV55" s="33">
        <f t="shared" si="41"/>
        <v>0</v>
      </c>
      <c r="AW55" s="34">
        <f t="shared" si="105"/>
        <v>0</v>
      </c>
      <c r="AX55" s="57">
        <f t="shared" si="42"/>
        <v>0</v>
      </c>
    </row>
    <row r="56" spans="1:50" s="58" customFormat="1" ht="15" x14ac:dyDescent="0.25">
      <c r="A56" s="59">
        <v>22210</v>
      </c>
      <c r="B56" s="63" t="s">
        <v>55</v>
      </c>
      <c r="C56" s="36">
        <v>0</v>
      </c>
      <c r="D56" s="64"/>
      <c r="E56" s="36">
        <f t="shared" si="136"/>
        <v>0</v>
      </c>
      <c r="F56" s="56"/>
      <c r="G56" s="56"/>
      <c r="H56" s="36"/>
      <c r="I56" s="36"/>
      <c r="J56" s="36"/>
      <c r="K56" s="36"/>
      <c r="L56" s="33">
        <f t="shared" si="137"/>
        <v>0</v>
      </c>
      <c r="M56" s="34">
        <f t="shared" si="138"/>
        <v>0</v>
      </c>
      <c r="N56" s="33">
        <f t="shared" si="139"/>
        <v>0</v>
      </c>
      <c r="O56" s="34">
        <f t="shared" si="140"/>
        <v>0</v>
      </c>
      <c r="P56" s="56"/>
      <c r="Q56" s="56"/>
      <c r="R56" s="36"/>
      <c r="S56" s="36"/>
      <c r="T56" s="36"/>
      <c r="U56" s="36"/>
      <c r="V56" s="33">
        <f t="shared" si="141"/>
        <v>0</v>
      </c>
      <c r="W56" s="34">
        <f t="shared" si="46"/>
        <v>0</v>
      </c>
      <c r="X56" s="33">
        <f t="shared" si="142"/>
        <v>0</v>
      </c>
      <c r="Y56" s="34">
        <f t="shared" si="48"/>
        <v>0</v>
      </c>
      <c r="Z56" s="36"/>
      <c r="AA56" s="36"/>
      <c r="AB56" s="36"/>
      <c r="AC56" s="36"/>
      <c r="AD56" s="36"/>
      <c r="AE56" s="36"/>
      <c r="AF56" s="33">
        <f t="shared" si="143"/>
        <v>0</v>
      </c>
      <c r="AG56" s="34">
        <f t="shared" si="49"/>
        <v>0</v>
      </c>
      <c r="AH56" s="33">
        <f t="shared" si="144"/>
        <v>0</v>
      </c>
      <c r="AI56" s="34">
        <f t="shared" si="51"/>
        <v>0</v>
      </c>
      <c r="AJ56" s="36"/>
      <c r="AK56" s="36"/>
      <c r="AL56" s="36"/>
      <c r="AM56" s="36"/>
      <c r="AN56" s="36"/>
      <c r="AO56" s="36"/>
      <c r="AP56" s="33">
        <f t="shared" si="145"/>
        <v>0</v>
      </c>
      <c r="AQ56" s="34">
        <f t="shared" si="52"/>
        <v>0</v>
      </c>
      <c r="AR56" s="33">
        <f t="shared" si="146"/>
        <v>0</v>
      </c>
      <c r="AS56" s="34">
        <f t="shared" si="54"/>
        <v>0</v>
      </c>
      <c r="AT56" s="33">
        <f t="shared" si="40"/>
        <v>0</v>
      </c>
      <c r="AU56" s="34">
        <f t="shared" si="55"/>
        <v>0</v>
      </c>
      <c r="AV56" s="33">
        <f t="shared" si="41"/>
        <v>0</v>
      </c>
      <c r="AW56" s="34">
        <f t="shared" si="105"/>
        <v>0</v>
      </c>
      <c r="AX56" s="57">
        <f t="shared" si="42"/>
        <v>0</v>
      </c>
    </row>
    <row r="57" spans="1:50" s="58" customFormat="1" ht="15" x14ac:dyDescent="0.25">
      <c r="A57" s="59">
        <v>22220</v>
      </c>
      <c r="B57" s="63" t="s">
        <v>56</v>
      </c>
      <c r="C57" s="36">
        <v>0</v>
      </c>
      <c r="D57" s="64"/>
      <c r="E57" s="36">
        <f t="shared" si="136"/>
        <v>0</v>
      </c>
      <c r="F57" s="65"/>
      <c r="G57" s="65"/>
      <c r="H57" s="66"/>
      <c r="I57" s="66"/>
      <c r="J57" s="66"/>
      <c r="K57" s="66"/>
      <c r="L57" s="33">
        <f t="shared" si="137"/>
        <v>0</v>
      </c>
      <c r="M57" s="34">
        <f t="shared" si="138"/>
        <v>0</v>
      </c>
      <c r="N57" s="33">
        <f t="shared" si="139"/>
        <v>0</v>
      </c>
      <c r="O57" s="34">
        <f t="shared" si="140"/>
        <v>0</v>
      </c>
      <c r="P57" s="65"/>
      <c r="Q57" s="65"/>
      <c r="R57" s="66"/>
      <c r="S57" s="66"/>
      <c r="T57" s="66"/>
      <c r="U57" s="66"/>
      <c r="V57" s="33">
        <f t="shared" si="141"/>
        <v>0</v>
      </c>
      <c r="W57" s="34">
        <f t="shared" si="46"/>
        <v>0</v>
      </c>
      <c r="X57" s="33">
        <f t="shared" si="142"/>
        <v>0</v>
      </c>
      <c r="Y57" s="34">
        <f t="shared" si="48"/>
        <v>0</v>
      </c>
      <c r="Z57" s="66"/>
      <c r="AA57" s="66"/>
      <c r="AB57" s="66"/>
      <c r="AC57" s="66"/>
      <c r="AD57" s="66"/>
      <c r="AE57" s="66"/>
      <c r="AF57" s="33">
        <f t="shared" si="143"/>
        <v>0</v>
      </c>
      <c r="AG57" s="34">
        <f t="shared" si="49"/>
        <v>0</v>
      </c>
      <c r="AH57" s="33">
        <f t="shared" si="144"/>
        <v>0</v>
      </c>
      <c r="AI57" s="34">
        <f t="shared" si="51"/>
        <v>0</v>
      </c>
      <c r="AJ57" s="66"/>
      <c r="AK57" s="66"/>
      <c r="AL57" s="66"/>
      <c r="AM57" s="66"/>
      <c r="AN57" s="66"/>
      <c r="AO57" s="66"/>
      <c r="AP57" s="33">
        <f t="shared" si="145"/>
        <v>0</v>
      </c>
      <c r="AQ57" s="34">
        <f t="shared" si="52"/>
        <v>0</v>
      </c>
      <c r="AR57" s="33">
        <f t="shared" si="146"/>
        <v>0</v>
      </c>
      <c r="AS57" s="34">
        <f t="shared" si="54"/>
        <v>0</v>
      </c>
      <c r="AT57" s="33">
        <f t="shared" si="40"/>
        <v>0</v>
      </c>
      <c r="AU57" s="34">
        <f t="shared" si="55"/>
        <v>0</v>
      </c>
      <c r="AV57" s="33">
        <f t="shared" si="41"/>
        <v>0</v>
      </c>
      <c r="AW57" s="34">
        <f t="shared" si="105"/>
        <v>0</v>
      </c>
      <c r="AX57" s="57">
        <f t="shared" si="42"/>
        <v>0</v>
      </c>
    </row>
    <row r="58" spans="1:50" s="58" customFormat="1" ht="15" x14ac:dyDescent="0.25">
      <c r="A58" s="37">
        <v>22300</v>
      </c>
      <c r="B58" s="63" t="s">
        <v>57</v>
      </c>
      <c r="C58" s="36">
        <v>0</v>
      </c>
      <c r="D58" s="64"/>
      <c r="E58" s="36">
        <f t="shared" si="136"/>
        <v>0</v>
      </c>
      <c r="F58" s="65"/>
      <c r="G58" s="65"/>
      <c r="H58" s="66"/>
      <c r="I58" s="66"/>
      <c r="J58" s="66"/>
      <c r="K58" s="66"/>
      <c r="L58" s="33">
        <f t="shared" si="137"/>
        <v>0</v>
      </c>
      <c r="M58" s="34">
        <f t="shared" si="138"/>
        <v>0</v>
      </c>
      <c r="N58" s="33">
        <f t="shared" si="139"/>
        <v>0</v>
      </c>
      <c r="O58" s="34">
        <f t="shared" si="140"/>
        <v>0</v>
      </c>
      <c r="P58" s="65"/>
      <c r="Q58" s="65"/>
      <c r="R58" s="66"/>
      <c r="S58" s="66"/>
      <c r="T58" s="66"/>
      <c r="U58" s="66"/>
      <c r="V58" s="33">
        <f t="shared" si="141"/>
        <v>0</v>
      </c>
      <c r="W58" s="34">
        <f t="shared" si="46"/>
        <v>0</v>
      </c>
      <c r="X58" s="33">
        <f t="shared" si="142"/>
        <v>0</v>
      </c>
      <c r="Y58" s="34">
        <f t="shared" si="48"/>
        <v>0</v>
      </c>
      <c r="Z58" s="66"/>
      <c r="AA58" s="66"/>
      <c r="AB58" s="66"/>
      <c r="AC58" s="66"/>
      <c r="AD58" s="66"/>
      <c r="AE58" s="66"/>
      <c r="AF58" s="33">
        <f t="shared" si="143"/>
        <v>0</v>
      </c>
      <c r="AG58" s="34">
        <f t="shared" si="49"/>
        <v>0</v>
      </c>
      <c r="AH58" s="33">
        <f t="shared" si="144"/>
        <v>0</v>
      </c>
      <c r="AI58" s="34">
        <f t="shared" si="51"/>
        <v>0</v>
      </c>
      <c r="AJ58" s="66"/>
      <c r="AK58" s="66"/>
      <c r="AL58" s="66"/>
      <c r="AM58" s="66"/>
      <c r="AN58" s="66"/>
      <c r="AO58" s="66"/>
      <c r="AP58" s="33">
        <f t="shared" si="145"/>
        <v>0</v>
      </c>
      <c r="AQ58" s="34">
        <f t="shared" si="52"/>
        <v>0</v>
      </c>
      <c r="AR58" s="33">
        <f t="shared" si="146"/>
        <v>0</v>
      </c>
      <c r="AS58" s="34">
        <f t="shared" si="54"/>
        <v>0</v>
      </c>
      <c r="AT58" s="33">
        <f t="shared" si="40"/>
        <v>0</v>
      </c>
      <c r="AU58" s="34">
        <f t="shared" si="55"/>
        <v>0</v>
      </c>
      <c r="AV58" s="33">
        <f t="shared" si="41"/>
        <v>0</v>
      </c>
      <c r="AW58" s="34">
        <f t="shared" si="105"/>
        <v>0</v>
      </c>
      <c r="AX58" s="57">
        <f t="shared" si="42"/>
        <v>0</v>
      </c>
    </row>
    <row r="59" spans="1:50" s="58" customFormat="1" ht="15" x14ac:dyDescent="0.25">
      <c r="A59" s="37">
        <v>22500</v>
      </c>
      <c r="B59" s="63" t="s">
        <v>58</v>
      </c>
      <c r="C59" s="36">
        <v>0</v>
      </c>
      <c r="D59" s="64"/>
      <c r="E59" s="36">
        <f t="shared" si="136"/>
        <v>0</v>
      </c>
      <c r="F59" s="65"/>
      <c r="G59" s="65"/>
      <c r="H59" s="66"/>
      <c r="I59" s="66"/>
      <c r="J59" s="66"/>
      <c r="K59" s="66"/>
      <c r="L59" s="33">
        <f t="shared" si="137"/>
        <v>0</v>
      </c>
      <c r="M59" s="34">
        <f t="shared" si="138"/>
        <v>0</v>
      </c>
      <c r="N59" s="33">
        <f t="shared" si="139"/>
        <v>0</v>
      </c>
      <c r="O59" s="34">
        <f t="shared" si="140"/>
        <v>0</v>
      </c>
      <c r="P59" s="65"/>
      <c r="Q59" s="65"/>
      <c r="R59" s="66"/>
      <c r="S59" s="66"/>
      <c r="T59" s="66"/>
      <c r="U59" s="66"/>
      <c r="V59" s="33">
        <f t="shared" si="141"/>
        <v>0</v>
      </c>
      <c r="W59" s="34">
        <f t="shared" si="46"/>
        <v>0</v>
      </c>
      <c r="X59" s="33">
        <f t="shared" si="142"/>
        <v>0</v>
      </c>
      <c r="Y59" s="34">
        <f t="shared" si="48"/>
        <v>0</v>
      </c>
      <c r="Z59" s="66"/>
      <c r="AA59" s="66"/>
      <c r="AB59" s="66"/>
      <c r="AC59" s="66"/>
      <c r="AD59" s="66"/>
      <c r="AE59" s="66"/>
      <c r="AF59" s="33">
        <f t="shared" si="143"/>
        <v>0</v>
      </c>
      <c r="AG59" s="34">
        <f t="shared" si="49"/>
        <v>0</v>
      </c>
      <c r="AH59" s="33">
        <f t="shared" si="144"/>
        <v>0</v>
      </c>
      <c r="AI59" s="34">
        <f t="shared" si="51"/>
        <v>0</v>
      </c>
      <c r="AJ59" s="66"/>
      <c r="AK59" s="66"/>
      <c r="AL59" s="66"/>
      <c r="AM59" s="66"/>
      <c r="AN59" s="66"/>
      <c r="AO59" s="66"/>
      <c r="AP59" s="33">
        <f t="shared" si="145"/>
        <v>0</v>
      </c>
      <c r="AQ59" s="34">
        <f t="shared" si="52"/>
        <v>0</v>
      </c>
      <c r="AR59" s="33">
        <f t="shared" si="146"/>
        <v>0</v>
      </c>
      <c r="AS59" s="34">
        <f t="shared" si="54"/>
        <v>0</v>
      </c>
      <c r="AT59" s="33">
        <f t="shared" si="40"/>
        <v>0</v>
      </c>
      <c r="AU59" s="34">
        <f t="shared" si="55"/>
        <v>0</v>
      </c>
      <c r="AV59" s="33">
        <f t="shared" si="41"/>
        <v>0</v>
      </c>
      <c r="AW59" s="34">
        <f t="shared" si="105"/>
        <v>0</v>
      </c>
      <c r="AX59" s="57">
        <f t="shared" si="42"/>
        <v>0</v>
      </c>
    </row>
    <row r="60" spans="1:50" s="58" customFormat="1" ht="15" x14ac:dyDescent="0.25">
      <c r="A60" s="37">
        <v>22600</v>
      </c>
      <c r="B60" s="63" t="s">
        <v>59</v>
      </c>
      <c r="C60" s="36">
        <v>0</v>
      </c>
      <c r="D60" s="64"/>
      <c r="E60" s="36">
        <f t="shared" si="136"/>
        <v>0</v>
      </c>
      <c r="F60" s="56"/>
      <c r="G60" s="56"/>
      <c r="H60" s="36"/>
      <c r="I60" s="36"/>
      <c r="J60" s="36"/>
      <c r="K60" s="36"/>
      <c r="L60" s="33">
        <f t="shared" si="137"/>
        <v>0</v>
      </c>
      <c r="M60" s="34">
        <f t="shared" si="138"/>
        <v>0</v>
      </c>
      <c r="N60" s="33">
        <f t="shared" si="139"/>
        <v>0</v>
      </c>
      <c r="O60" s="34">
        <f t="shared" si="140"/>
        <v>0</v>
      </c>
      <c r="P60" s="56"/>
      <c r="Q60" s="56"/>
      <c r="R60" s="36"/>
      <c r="S60" s="36"/>
      <c r="T60" s="36"/>
      <c r="U60" s="36"/>
      <c r="V60" s="33">
        <f t="shared" si="141"/>
        <v>0</v>
      </c>
      <c r="W60" s="34">
        <f t="shared" si="46"/>
        <v>0</v>
      </c>
      <c r="X60" s="33">
        <f t="shared" si="142"/>
        <v>0</v>
      </c>
      <c r="Y60" s="34">
        <f t="shared" si="48"/>
        <v>0</v>
      </c>
      <c r="Z60" s="36"/>
      <c r="AA60" s="36"/>
      <c r="AB60" s="36"/>
      <c r="AC60" s="36"/>
      <c r="AD60" s="36"/>
      <c r="AE60" s="36"/>
      <c r="AF60" s="33">
        <f t="shared" si="143"/>
        <v>0</v>
      </c>
      <c r="AG60" s="34">
        <f t="shared" si="49"/>
        <v>0</v>
      </c>
      <c r="AH60" s="33">
        <f t="shared" si="144"/>
        <v>0</v>
      </c>
      <c r="AI60" s="34">
        <f t="shared" si="51"/>
        <v>0</v>
      </c>
      <c r="AJ60" s="36"/>
      <c r="AK60" s="36"/>
      <c r="AL60" s="36"/>
      <c r="AM60" s="36"/>
      <c r="AN60" s="36"/>
      <c r="AO60" s="36"/>
      <c r="AP60" s="33">
        <f t="shared" si="145"/>
        <v>0</v>
      </c>
      <c r="AQ60" s="34">
        <f t="shared" si="52"/>
        <v>0</v>
      </c>
      <c r="AR60" s="33">
        <f t="shared" si="146"/>
        <v>0</v>
      </c>
      <c r="AS60" s="34">
        <f t="shared" si="54"/>
        <v>0</v>
      </c>
      <c r="AT60" s="33">
        <f t="shared" si="40"/>
        <v>0</v>
      </c>
      <c r="AU60" s="34">
        <f t="shared" si="55"/>
        <v>0</v>
      </c>
      <c r="AV60" s="33">
        <f t="shared" si="41"/>
        <v>0</v>
      </c>
      <c r="AW60" s="34">
        <f t="shared" si="105"/>
        <v>0</v>
      </c>
      <c r="AX60" s="57">
        <f t="shared" si="42"/>
        <v>0</v>
      </c>
    </row>
    <row r="61" spans="1:50" s="58" customFormat="1" ht="15" x14ac:dyDescent="0.25">
      <c r="A61" s="37">
        <v>23100</v>
      </c>
      <c r="B61" s="101" t="s">
        <v>218</v>
      </c>
      <c r="C61" s="36">
        <v>0</v>
      </c>
      <c r="D61" s="64"/>
      <c r="E61" s="36">
        <f t="shared" si="136"/>
        <v>0</v>
      </c>
      <c r="F61" s="56"/>
      <c r="G61" s="56"/>
      <c r="H61" s="36"/>
      <c r="I61" s="36"/>
      <c r="J61" s="36"/>
      <c r="K61" s="36"/>
      <c r="L61" s="33">
        <f t="shared" si="137"/>
        <v>0</v>
      </c>
      <c r="M61" s="34">
        <f t="shared" si="138"/>
        <v>0</v>
      </c>
      <c r="N61" s="33">
        <f t="shared" si="139"/>
        <v>0</v>
      </c>
      <c r="O61" s="34">
        <f t="shared" si="140"/>
        <v>0</v>
      </c>
      <c r="P61" s="56"/>
      <c r="Q61" s="56"/>
      <c r="R61" s="36"/>
      <c r="S61" s="36"/>
      <c r="T61" s="36"/>
      <c r="U61" s="36"/>
      <c r="V61" s="33">
        <f t="shared" si="141"/>
        <v>0</v>
      </c>
      <c r="W61" s="34">
        <f t="shared" si="46"/>
        <v>0</v>
      </c>
      <c r="X61" s="33">
        <f t="shared" si="142"/>
        <v>0</v>
      </c>
      <c r="Y61" s="34">
        <f t="shared" si="48"/>
        <v>0</v>
      </c>
      <c r="Z61" s="36"/>
      <c r="AA61" s="36"/>
      <c r="AB61" s="36"/>
      <c r="AC61" s="36"/>
      <c r="AD61" s="36"/>
      <c r="AE61" s="36"/>
      <c r="AF61" s="33">
        <f t="shared" si="143"/>
        <v>0</v>
      </c>
      <c r="AG61" s="34">
        <f t="shared" si="49"/>
        <v>0</v>
      </c>
      <c r="AH61" s="33">
        <f t="shared" si="144"/>
        <v>0</v>
      </c>
      <c r="AI61" s="34">
        <f t="shared" si="51"/>
        <v>0</v>
      </c>
      <c r="AJ61" s="36"/>
      <c r="AK61" s="36"/>
      <c r="AL61" s="36"/>
      <c r="AM61" s="36"/>
      <c r="AN61" s="36"/>
      <c r="AO61" s="36"/>
      <c r="AP61" s="33">
        <f t="shared" si="145"/>
        <v>0</v>
      </c>
      <c r="AQ61" s="34">
        <f t="shared" si="52"/>
        <v>0</v>
      </c>
      <c r="AR61" s="33">
        <f t="shared" si="146"/>
        <v>0</v>
      </c>
      <c r="AS61" s="34">
        <f t="shared" si="54"/>
        <v>0</v>
      </c>
      <c r="AT61" s="33">
        <f t="shared" si="40"/>
        <v>0</v>
      </c>
      <c r="AU61" s="34">
        <f t="shared" si="55"/>
        <v>0</v>
      </c>
      <c r="AV61" s="33">
        <f t="shared" si="41"/>
        <v>0</v>
      </c>
      <c r="AW61" s="34">
        <f t="shared" si="105"/>
        <v>0</v>
      </c>
      <c r="AX61" s="57">
        <f t="shared" si="42"/>
        <v>0</v>
      </c>
    </row>
    <row r="62" spans="1:50" s="58" customFormat="1" ht="15" x14ac:dyDescent="0.25">
      <c r="A62" s="37">
        <v>23200</v>
      </c>
      <c r="B62" s="63" t="s">
        <v>61</v>
      </c>
      <c r="C62" s="36">
        <v>0</v>
      </c>
      <c r="D62" s="64"/>
      <c r="E62" s="36">
        <f t="shared" si="136"/>
        <v>0</v>
      </c>
      <c r="F62" s="56"/>
      <c r="G62" s="56"/>
      <c r="H62" s="36"/>
      <c r="I62" s="36"/>
      <c r="J62" s="36"/>
      <c r="K62" s="36"/>
      <c r="L62" s="33">
        <f t="shared" si="137"/>
        <v>0</v>
      </c>
      <c r="M62" s="34">
        <f t="shared" si="138"/>
        <v>0</v>
      </c>
      <c r="N62" s="33">
        <f t="shared" si="139"/>
        <v>0</v>
      </c>
      <c r="O62" s="34">
        <f t="shared" si="140"/>
        <v>0</v>
      </c>
      <c r="P62" s="56"/>
      <c r="Q62" s="56"/>
      <c r="R62" s="36"/>
      <c r="S62" s="36"/>
      <c r="T62" s="36"/>
      <c r="U62" s="36"/>
      <c r="V62" s="33">
        <f t="shared" si="141"/>
        <v>0</v>
      </c>
      <c r="W62" s="34">
        <f t="shared" si="46"/>
        <v>0</v>
      </c>
      <c r="X62" s="33">
        <f t="shared" si="142"/>
        <v>0</v>
      </c>
      <c r="Y62" s="34">
        <f t="shared" si="48"/>
        <v>0</v>
      </c>
      <c r="Z62" s="36"/>
      <c r="AA62" s="36"/>
      <c r="AB62" s="36"/>
      <c r="AC62" s="36"/>
      <c r="AD62" s="36"/>
      <c r="AE62" s="36"/>
      <c r="AF62" s="33">
        <f t="shared" si="143"/>
        <v>0</v>
      </c>
      <c r="AG62" s="34">
        <f t="shared" si="49"/>
        <v>0</v>
      </c>
      <c r="AH62" s="33">
        <f t="shared" si="144"/>
        <v>0</v>
      </c>
      <c r="AI62" s="34">
        <f t="shared" si="51"/>
        <v>0</v>
      </c>
      <c r="AJ62" s="36"/>
      <c r="AK62" s="36"/>
      <c r="AL62" s="36"/>
      <c r="AM62" s="36"/>
      <c r="AN62" s="36"/>
      <c r="AO62" s="36"/>
      <c r="AP62" s="33">
        <f t="shared" si="145"/>
        <v>0</v>
      </c>
      <c r="AQ62" s="34">
        <f t="shared" si="52"/>
        <v>0</v>
      </c>
      <c r="AR62" s="33">
        <f t="shared" si="146"/>
        <v>0</v>
      </c>
      <c r="AS62" s="34">
        <f t="shared" si="54"/>
        <v>0</v>
      </c>
      <c r="AT62" s="33">
        <f t="shared" si="40"/>
        <v>0</v>
      </c>
      <c r="AU62" s="34">
        <f t="shared" si="55"/>
        <v>0</v>
      </c>
      <c r="AV62" s="33">
        <f t="shared" si="41"/>
        <v>0</v>
      </c>
      <c r="AW62" s="34">
        <f t="shared" si="105"/>
        <v>0</v>
      </c>
      <c r="AX62" s="57">
        <f t="shared" si="42"/>
        <v>0</v>
      </c>
    </row>
    <row r="63" spans="1:50" s="58" customFormat="1" ht="15" x14ac:dyDescent="0.25">
      <c r="A63" s="37">
        <v>23400</v>
      </c>
      <c r="B63" s="63" t="s">
        <v>62</v>
      </c>
      <c r="C63" s="36">
        <v>0</v>
      </c>
      <c r="D63" s="64"/>
      <c r="E63" s="36">
        <f t="shared" si="136"/>
        <v>0</v>
      </c>
      <c r="F63" s="56"/>
      <c r="G63" s="56"/>
      <c r="H63" s="36"/>
      <c r="I63" s="36"/>
      <c r="J63" s="36"/>
      <c r="K63" s="36"/>
      <c r="L63" s="33">
        <f t="shared" si="137"/>
        <v>0</v>
      </c>
      <c r="M63" s="34">
        <f t="shared" si="138"/>
        <v>0</v>
      </c>
      <c r="N63" s="33">
        <f t="shared" si="139"/>
        <v>0</v>
      </c>
      <c r="O63" s="34">
        <f t="shared" si="140"/>
        <v>0</v>
      </c>
      <c r="P63" s="56"/>
      <c r="Q63" s="56"/>
      <c r="R63" s="36"/>
      <c r="S63" s="36"/>
      <c r="T63" s="36"/>
      <c r="U63" s="36"/>
      <c r="V63" s="33">
        <f t="shared" si="141"/>
        <v>0</v>
      </c>
      <c r="W63" s="34">
        <f t="shared" si="46"/>
        <v>0</v>
      </c>
      <c r="X63" s="33">
        <f t="shared" si="142"/>
        <v>0</v>
      </c>
      <c r="Y63" s="34">
        <f t="shared" si="48"/>
        <v>0</v>
      </c>
      <c r="Z63" s="36"/>
      <c r="AA63" s="36"/>
      <c r="AB63" s="36"/>
      <c r="AC63" s="36"/>
      <c r="AD63" s="36"/>
      <c r="AE63" s="36"/>
      <c r="AF63" s="33">
        <f t="shared" si="143"/>
        <v>0</v>
      </c>
      <c r="AG63" s="34">
        <f t="shared" si="49"/>
        <v>0</v>
      </c>
      <c r="AH63" s="33">
        <f t="shared" si="144"/>
        <v>0</v>
      </c>
      <c r="AI63" s="34">
        <f t="shared" si="51"/>
        <v>0</v>
      </c>
      <c r="AJ63" s="36"/>
      <c r="AK63" s="36"/>
      <c r="AL63" s="36"/>
      <c r="AM63" s="36"/>
      <c r="AN63" s="36"/>
      <c r="AO63" s="36"/>
      <c r="AP63" s="33">
        <f t="shared" si="145"/>
        <v>0</v>
      </c>
      <c r="AQ63" s="34">
        <f t="shared" si="52"/>
        <v>0</v>
      </c>
      <c r="AR63" s="33">
        <f t="shared" si="146"/>
        <v>0</v>
      </c>
      <c r="AS63" s="34">
        <f t="shared" si="54"/>
        <v>0</v>
      </c>
      <c r="AT63" s="33">
        <f t="shared" si="40"/>
        <v>0</v>
      </c>
      <c r="AU63" s="34">
        <f t="shared" si="55"/>
        <v>0</v>
      </c>
      <c r="AV63" s="33">
        <f t="shared" si="41"/>
        <v>0</v>
      </c>
      <c r="AW63" s="34">
        <f t="shared" si="105"/>
        <v>0</v>
      </c>
      <c r="AX63" s="57">
        <f t="shared" si="42"/>
        <v>0</v>
      </c>
    </row>
    <row r="64" spans="1:50" s="58" customFormat="1" ht="15" x14ac:dyDescent="0.25">
      <c r="A64" s="37">
        <v>24110</v>
      </c>
      <c r="B64" s="63" t="s">
        <v>63</v>
      </c>
      <c r="C64" s="36">
        <v>0</v>
      </c>
      <c r="D64" s="64"/>
      <c r="E64" s="36">
        <f t="shared" si="136"/>
        <v>0</v>
      </c>
      <c r="F64" s="56"/>
      <c r="G64" s="56"/>
      <c r="H64" s="36"/>
      <c r="I64" s="36"/>
      <c r="J64" s="36"/>
      <c r="K64" s="36"/>
      <c r="L64" s="33">
        <f t="shared" si="137"/>
        <v>0</v>
      </c>
      <c r="M64" s="34">
        <f t="shared" si="138"/>
        <v>0</v>
      </c>
      <c r="N64" s="33">
        <f t="shared" si="139"/>
        <v>0</v>
      </c>
      <c r="O64" s="34">
        <f t="shared" si="140"/>
        <v>0</v>
      </c>
      <c r="P64" s="56"/>
      <c r="Q64" s="56"/>
      <c r="R64" s="36"/>
      <c r="S64" s="36"/>
      <c r="T64" s="36"/>
      <c r="U64" s="36"/>
      <c r="V64" s="33">
        <f t="shared" si="141"/>
        <v>0</v>
      </c>
      <c r="W64" s="34">
        <f t="shared" si="46"/>
        <v>0</v>
      </c>
      <c r="X64" s="33">
        <f t="shared" si="142"/>
        <v>0</v>
      </c>
      <c r="Y64" s="34">
        <f t="shared" si="48"/>
        <v>0</v>
      </c>
      <c r="Z64" s="36"/>
      <c r="AA64" s="36"/>
      <c r="AB64" s="36"/>
      <c r="AC64" s="36"/>
      <c r="AD64" s="36"/>
      <c r="AE64" s="36"/>
      <c r="AF64" s="33">
        <f t="shared" si="143"/>
        <v>0</v>
      </c>
      <c r="AG64" s="34">
        <f t="shared" si="49"/>
        <v>0</v>
      </c>
      <c r="AH64" s="33">
        <f t="shared" si="144"/>
        <v>0</v>
      </c>
      <c r="AI64" s="34">
        <f t="shared" si="51"/>
        <v>0</v>
      </c>
      <c r="AJ64" s="36"/>
      <c r="AK64" s="36"/>
      <c r="AL64" s="36"/>
      <c r="AM64" s="36"/>
      <c r="AN64" s="36"/>
      <c r="AO64" s="36"/>
      <c r="AP64" s="33">
        <f t="shared" si="145"/>
        <v>0</v>
      </c>
      <c r="AQ64" s="34">
        <f t="shared" si="52"/>
        <v>0</v>
      </c>
      <c r="AR64" s="33">
        <f t="shared" si="146"/>
        <v>0</v>
      </c>
      <c r="AS64" s="34">
        <f t="shared" si="54"/>
        <v>0</v>
      </c>
      <c r="AT64" s="33">
        <f t="shared" si="40"/>
        <v>0</v>
      </c>
      <c r="AU64" s="34">
        <f t="shared" si="55"/>
        <v>0</v>
      </c>
      <c r="AV64" s="33">
        <f t="shared" si="41"/>
        <v>0</v>
      </c>
      <c r="AW64" s="34">
        <f t="shared" si="105"/>
        <v>0</v>
      </c>
      <c r="AX64" s="57">
        <f t="shared" si="42"/>
        <v>0</v>
      </c>
    </row>
    <row r="65" spans="1:50" s="58" customFormat="1" ht="15" x14ac:dyDescent="0.25">
      <c r="A65" s="37">
        <v>24120</v>
      </c>
      <c r="B65" s="63" t="s">
        <v>64</v>
      </c>
      <c r="C65" s="36">
        <v>0</v>
      </c>
      <c r="D65" s="64"/>
      <c r="E65" s="36">
        <f t="shared" si="136"/>
        <v>0</v>
      </c>
      <c r="F65" s="56"/>
      <c r="G65" s="56"/>
      <c r="H65" s="36"/>
      <c r="I65" s="36"/>
      <c r="J65" s="36"/>
      <c r="K65" s="36"/>
      <c r="L65" s="33">
        <f t="shared" si="137"/>
        <v>0</v>
      </c>
      <c r="M65" s="34">
        <f t="shared" si="138"/>
        <v>0</v>
      </c>
      <c r="N65" s="33">
        <f t="shared" si="139"/>
        <v>0</v>
      </c>
      <c r="O65" s="34">
        <f t="shared" si="140"/>
        <v>0</v>
      </c>
      <c r="P65" s="56"/>
      <c r="Q65" s="56"/>
      <c r="R65" s="36"/>
      <c r="S65" s="36"/>
      <c r="T65" s="36"/>
      <c r="U65" s="36"/>
      <c r="V65" s="33">
        <f t="shared" si="141"/>
        <v>0</v>
      </c>
      <c r="W65" s="34">
        <f t="shared" si="46"/>
        <v>0</v>
      </c>
      <c r="X65" s="33">
        <f t="shared" si="142"/>
        <v>0</v>
      </c>
      <c r="Y65" s="34">
        <f t="shared" si="48"/>
        <v>0</v>
      </c>
      <c r="Z65" s="36"/>
      <c r="AA65" s="36"/>
      <c r="AB65" s="36"/>
      <c r="AC65" s="36"/>
      <c r="AD65" s="36"/>
      <c r="AE65" s="36"/>
      <c r="AF65" s="33">
        <f t="shared" si="143"/>
        <v>0</v>
      </c>
      <c r="AG65" s="34">
        <f t="shared" si="49"/>
        <v>0</v>
      </c>
      <c r="AH65" s="33">
        <f t="shared" si="144"/>
        <v>0</v>
      </c>
      <c r="AI65" s="34">
        <f t="shared" si="51"/>
        <v>0</v>
      </c>
      <c r="AJ65" s="36"/>
      <c r="AK65" s="36"/>
      <c r="AL65" s="36"/>
      <c r="AM65" s="36"/>
      <c r="AN65" s="36"/>
      <c r="AO65" s="36"/>
      <c r="AP65" s="33">
        <f t="shared" si="145"/>
        <v>0</v>
      </c>
      <c r="AQ65" s="34">
        <f t="shared" si="52"/>
        <v>0</v>
      </c>
      <c r="AR65" s="33">
        <f t="shared" si="146"/>
        <v>0</v>
      </c>
      <c r="AS65" s="34">
        <f t="shared" si="54"/>
        <v>0</v>
      </c>
      <c r="AT65" s="33">
        <f t="shared" si="40"/>
        <v>0</v>
      </c>
      <c r="AU65" s="34">
        <f t="shared" si="55"/>
        <v>0</v>
      </c>
      <c r="AV65" s="33">
        <f t="shared" si="41"/>
        <v>0</v>
      </c>
      <c r="AW65" s="34">
        <f t="shared" si="105"/>
        <v>0</v>
      </c>
      <c r="AX65" s="57">
        <f t="shared" si="42"/>
        <v>0</v>
      </c>
    </row>
    <row r="66" spans="1:50" s="58" customFormat="1" ht="15" x14ac:dyDescent="0.25">
      <c r="A66" s="59">
        <v>24130</v>
      </c>
      <c r="B66" s="63" t="s">
        <v>65</v>
      </c>
      <c r="C66" s="36">
        <v>0</v>
      </c>
      <c r="D66" s="64"/>
      <c r="E66" s="36">
        <f t="shared" si="136"/>
        <v>0</v>
      </c>
      <c r="F66" s="56"/>
      <c r="G66" s="56"/>
      <c r="H66" s="36"/>
      <c r="I66" s="36"/>
      <c r="J66" s="36"/>
      <c r="K66" s="36"/>
      <c r="L66" s="33">
        <f t="shared" si="137"/>
        <v>0</v>
      </c>
      <c r="M66" s="34">
        <f t="shared" si="138"/>
        <v>0</v>
      </c>
      <c r="N66" s="33">
        <f t="shared" si="139"/>
        <v>0</v>
      </c>
      <c r="O66" s="34">
        <f t="shared" si="140"/>
        <v>0</v>
      </c>
      <c r="P66" s="56"/>
      <c r="Q66" s="56"/>
      <c r="R66" s="36"/>
      <c r="S66" s="36"/>
      <c r="T66" s="36"/>
      <c r="U66" s="36"/>
      <c r="V66" s="33">
        <f t="shared" si="141"/>
        <v>0</v>
      </c>
      <c r="W66" s="34">
        <f t="shared" si="46"/>
        <v>0</v>
      </c>
      <c r="X66" s="33">
        <f t="shared" si="142"/>
        <v>0</v>
      </c>
      <c r="Y66" s="34">
        <f t="shared" si="48"/>
        <v>0</v>
      </c>
      <c r="Z66" s="36"/>
      <c r="AA66" s="36"/>
      <c r="AB66" s="36"/>
      <c r="AC66" s="36"/>
      <c r="AD66" s="36"/>
      <c r="AE66" s="36"/>
      <c r="AF66" s="33">
        <f t="shared" si="143"/>
        <v>0</v>
      </c>
      <c r="AG66" s="34">
        <f t="shared" si="49"/>
        <v>0</v>
      </c>
      <c r="AH66" s="33">
        <f t="shared" si="144"/>
        <v>0</v>
      </c>
      <c r="AI66" s="34">
        <f t="shared" si="51"/>
        <v>0</v>
      </c>
      <c r="AJ66" s="36"/>
      <c r="AK66" s="36"/>
      <c r="AL66" s="36"/>
      <c r="AM66" s="36"/>
      <c r="AN66" s="36"/>
      <c r="AO66" s="36"/>
      <c r="AP66" s="33">
        <f t="shared" si="145"/>
        <v>0</v>
      </c>
      <c r="AQ66" s="34">
        <f t="shared" si="52"/>
        <v>0</v>
      </c>
      <c r="AR66" s="33">
        <f t="shared" si="146"/>
        <v>0</v>
      </c>
      <c r="AS66" s="34">
        <f t="shared" si="54"/>
        <v>0</v>
      </c>
      <c r="AT66" s="33">
        <f t="shared" si="40"/>
        <v>0</v>
      </c>
      <c r="AU66" s="34">
        <f t="shared" si="55"/>
        <v>0</v>
      </c>
      <c r="AV66" s="33">
        <f t="shared" si="41"/>
        <v>0</v>
      </c>
      <c r="AW66" s="34">
        <f t="shared" si="105"/>
        <v>0</v>
      </c>
      <c r="AX66" s="57">
        <f t="shared" si="42"/>
        <v>0</v>
      </c>
    </row>
    <row r="67" spans="1:50" s="58" customFormat="1" ht="15" x14ac:dyDescent="0.25">
      <c r="A67" s="59">
        <v>24300</v>
      </c>
      <c r="B67" s="63" t="s">
        <v>66</v>
      </c>
      <c r="C67" s="36">
        <v>0</v>
      </c>
      <c r="D67" s="64"/>
      <c r="E67" s="36">
        <f t="shared" si="136"/>
        <v>0</v>
      </c>
      <c r="F67" s="56"/>
      <c r="G67" s="56"/>
      <c r="H67" s="36"/>
      <c r="I67" s="36"/>
      <c r="J67" s="36"/>
      <c r="K67" s="36"/>
      <c r="L67" s="33">
        <f t="shared" si="137"/>
        <v>0</v>
      </c>
      <c r="M67" s="34">
        <f t="shared" si="138"/>
        <v>0</v>
      </c>
      <c r="N67" s="33">
        <f t="shared" si="139"/>
        <v>0</v>
      </c>
      <c r="O67" s="34">
        <f t="shared" si="140"/>
        <v>0</v>
      </c>
      <c r="P67" s="56"/>
      <c r="Q67" s="56"/>
      <c r="R67" s="36"/>
      <c r="S67" s="36"/>
      <c r="T67" s="36"/>
      <c r="U67" s="36"/>
      <c r="V67" s="33">
        <f t="shared" si="141"/>
        <v>0</v>
      </c>
      <c r="W67" s="34">
        <f t="shared" si="46"/>
        <v>0</v>
      </c>
      <c r="X67" s="33">
        <f t="shared" si="142"/>
        <v>0</v>
      </c>
      <c r="Y67" s="34">
        <f t="shared" si="48"/>
        <v>0</v>
      </c>
      <c r="Z67" s="36"/>
      <c r="AA67" s="36"/>
      <c r="AB67" s="36"/>
      <c r="AC67" s="36"/>
      <c r="AD67" s="36"/>
      <c r="AE67" s="36"/>
      <c r="AF67" s="33">
        <f t="shared" si="143"/>
        <v>0</v>
      </c>
      <c r="AG67" s="34">
        <f t="shared" si="49"/>
        <v>0</v>
      </c>
      <c r="AH67" s="33">
        <f t="shared" si="144"/>
        <v>0</v>
      </c>
      <c r="AI67" s="34">
        <f t="shared" si="51"/>
        <v>0</v>
      </c>
      <c r="AJ67" s="36"/>
      <c r="AK67" s="36"/>
      <c r="AL67" s="36"/>
      <c r="AM67" s="36"/>
      <c r="AN67" s="36"/>
      <c r="AO67" s="36"/>
      <c r="AP67" s="33">
        <f t="shared" si="145"/>
        <v>0</v>
      </c>
      <c r="AQ67" s="34">
        <f t="shared" si="52"/>
        <v>0</v>
      </c>
      <c r="AR67" s="33">
        <f t="shared" si="146"/>
        <v>0</v>
      </c>
      <c r="AS67" s="34">
        <f t="shared" si="54"/>
        <v>0</v>
      </c>
      <c r="AT67" s="33">
        <f t="shared" si="40"/>
        <v>0</v>
      </c>
      <c r="AU67" s="34">
        <f t="shared" si="55"/>
        <v>0</v>
      </c>
      <c r="AV67" s="33">
        <f t="shared" si="41"/>
        <v>0</v>
      </c>
      <c r="AW67" s="34">
        <f t="shared" si="105"/>
        <v>0</v>
      </c>
      <c r="AX67" s="57">
        <f t="shared" si="42"/>
        <v>0</v>
      </c>
    </row>
    <row r="68" spans="1:50" s="58" customFormat="1" ht="15" x14ac:dyDescent="0.25">
      <c r="A68" s="59">
        <v>25120</v>
      </c>
      <c r="B68" s="63" t="s">
        <v>67</v>
      </c>
      <c r="C68" s="36">
        <v>0</v>
      </c>
      <c r="D68" s="64"/>
      <c r="E68" s="36">
        <f t="shared" si="136"/>
        <v>0</v>
      </c>
      <c r="F68" s="56"/>
      <c r="G68" s="56"/>
      <c r="H68" s="36"/>
      <c r="I68" s="36"/>
      <c r="J68" s="36"/>
      <c r="K68" s="36"/>
      <c r="L68" s="33">
        <f t="shared" si="137"/>
        <v>0</v>
      </c>
      <c r="M68" s="34">
        <f t="shared" si="138"/>
        <v>0</v>
      </c>
      <c r="N68" s="33">
        <f t="shared" si="139"/>
        <v>0</v>
      </c>
      <c r="O68" s="34">
        <f t="shared" si="140"/>
        <v>0</v>
      </c>
      <c r="P68" s="56"/>
      <c r="Q68" s="56"/>
      <c r="R68" s="36"/>
      <c r="S68" s="36"/>
      <c r="T68" s="36"/>
      <c r="U68" s="36"/>
      <c r="V68" s="33">
        <f t="shared" si="141"/>
        <v>0</v>
      </c>
      <c r="W68" s="34">
        <f t="shared" si="46"/>
        <v>0</v>
      </c>
      <c r="X68" s="33">
        <f t="shared" si="142"/>
        <v>0</v>
      </c>
      <c r="Y68" s="34">
        <f t="shared" si="48"/>
        <v>0</v>
      </c>
      <c r="Z68" s="36"/>
      <c r="AA68" s="36"/>
      <c r="AB68" s="36"/>
      <c r="AC68" s="36"/>
      <c r="AD68" s="36"/>
      <c r="AE68" s="36"/>
      <c r="AF68" s="33">
        <f t="shared" si="143"/>
        <v>0</v>
      </c>
      <c r="AG68" s="34">
        <f t="shared" si="49"/>
        <v>0</v>
      </c>
      <c r="AH68" s="33">
        <f t="shared" si="144"/>
        <v>0</v>
      </c>
      <c r="AI68" s="34">
        <f t="shared" si="51"/>
        <v>0</v>
      </c>
      <c r="AJ68" s="36"/>
      <c r="AK68" s="36"/>
      <c r="AL68" s="36"/>
      <c r="AM68" s="36"/>
      <c r="AN68" s="36"/>
      <c r="AO68" s="36"/>
      <c r="AP68" s="33">
        <f t="shared" si="145"/>
        <v>0</v>
      </c>
      <c r="AQ68" s="34">
        <f t="shared" si="52"/>
        <v>0</v>
      </c>
      <c r="AR68" s="33">
        <f t="shared" si="146"/>
        <v>0</v>
      </c>
      <c r="AS68" s="34">
        <f t="shared" si="54"/>
        <v>0</v>
      </c>
      <c r="AT68" s="33">
        <f t="shared" si="40"/>
        <v>0</v>
      </c>
      <c r="AU68" s="34">
        <f t="shared" si="55"/>
        <v>0</v>
      </c>
      <c r="AV68" s="33">
        <f t="shared" si="41"/>
        <v>0</v>
      </c>
      <c r="AW68" s="34">
        <f t="shared" si="105"/>
        <v>0</v>
      </c>
      <c r="AX68" s="57">
        <f t="shared" si="42"/>
        <v>0</v>
      </c>
    </row>
    <row r="69" spans="1:50" s="58" customFormat="1" ht="15" x14ac:dyDescent="0.25">
      <c r="A69" s="37">
        <v>25210</v>
      </c>
      <c r="B69" s="63" t="s">
        <v>68</v>
      </c>
      <c r="C69" s="36">
        <v>0</v>
      </c>
      <c r="D69" s="64"/>
      <c r="E69" s="36">
        <f t="shared" si="136"/>
        <v>0</v>
      </c>
      <c r="F69" s="56"/>
      <c r="G69" s="56"/>
      <c r="H69" s="36"/>
      <c r="I69" s="36"/>
      <c r="J69" s="36"/>
      <c r="K69" s="36"/>
      <c r="L69" s="33">
        <f t="shared" si="137"/>
        <v>0</v>
      </c>
      <c r="M69" s="34">
        <f t="shared" si="138"/>
        <v>0</v>
      </c>
      <c r="N69" s="33">
        <f t="shared" si="139"/>
        <v>0</v>
      </c>
      <c r="O69" s="34">
        <f t="shared" si="140"/>
        <v>0</v>
      </c>
      <c r="P69" s="65"/>
      <c r="Q69" s="65"/>
      <c r="R69" s="66"/>
      <c r="S69" s="66"/>
      <c r="T69" s="66"/>
      <c r="U69" s="66"/>
      <c r="V69" s="33">
        <f t="shared" si="141"/>
        <v>0</v>
      </c>
      <c r="W69" s="34">
        <f t="shared" si="46"/>
        <v>0</v>
      </c>
      <c r="X69" s="33">
        <f t="shared" si="142"/>
        <v>0</v>
      </c>
      <c r="Y69" s="34">
        <f t="shared" si="48"/>
        <v>0</v>
      </c>
      <c r="Z69" s="36"/>
      <c r="AA69" s="36"/>
      <c r="AB69" s="36"/>
      <c r="AC69" s="36"/>
      <c r="AD69" s="36"/>
      <c r="AE69" s="36"/>
      <c r="AF69" s="33">
        <f t="shared" si="143"/>
        <v>0</v>
      </c>
      <c r="AG69" s="34">
        <f t="shared" si="49"/>
        <v>0</v>
      </c>
      <c r="AH69" s="33">
        <f t="shared" si="144"/>
        <v>0</v>
      </c>
      <c r="AI69" s="34">
        <f t="shared" si="51"/>
        <v>0</v>
      </c>
      <c r="AJ69" s="36"/>
      <c r="AK69" s="36"/>
      <c r="AL69" s="36"/>
      <c r="AM69" s="36"/>
      <c r="AN69" s="36"/>
      <c r="AO69" s="36"/>
      <c r="AP69" s="33">
        <f t="shared" si="145"/>
        <v>0</v>
      </c>
      <c r="AQ69" s="34">
        <f t="shared" si="52"/>
        <v>0</v>
      </c>
      <c r="AR69" s="33">
        <f t="shared" si="146"/>
        <v>0</v>
      </c>
      <c r="AS69" s="34">
        <f t="shared" si="54"/>
        <v>0</v>
      </c>
      <c r="AT69" s="33">
        <f t="shared" si="40"/>
        <v>0</v>
      </c>
      <c r="AU69" s="34">
        <f t="shared" si="55"/>
        <v>0</v>
      </c>
      <c r="AV69" s="33">
        <f t="shared" si="41"/>
        <v>0</v>
      </c>
      <c r="AW69" s="34">
        <f t="shared" si="105"/>
        <v>0</v>
      </c>
      <c r="AX69" s="57">
        <f t="shared" si="42"/>
        <v>0</v>
      </c>
    </row>
    <row r="70" spans="1:50" s="58" customFormat="1" ht="15" x14ac:dyDescent="0.25">
      <c r="A70" s="37">
        <v>25220</v>
      </c>
      <c r="B70" s="63" t="s">
        <v>149</v>
      </c>
      <c r="C70" s="36">
        <v>0</v>
      </c>
      <c r="D70" s="64"/>
      <c r="E70" s="36">
        <f t="shared" si="136"/>
        <v>0</v>
      </c>
      <c r="F70" s="56"/>
      <c r="G70" s="56"/>
      <c r="H70" s="36"/>
      <c r="I70" s="36"/>
      <c r="J70" s="36"/>
      <c r="K70" s="36"/>
      <c r="L70" s="33">
        <f t="shared" si="137"/>
        <v>0</v>
      </c>
      <c r="M70" s="34">
        <f t="shared" si="138"/>
        <v>0</v>
      </c>
      <c r="N70" s="33">
        <f t="shared" si="139"/>
        <v>0</v>
      </c>
      <c r="O70" s="34">
        <f t="shared" si="140"/>
        <v>0</v>
      </c>
      <c r="P70" s="56"/>
      <c r="Q70" s="56"/>
      <c r="R70" s="36"/>
      <c r="S70" s="36"/>
      <c r="T70" s="36"/>
      <c r="U70" s="36"/>
      <c r="V70" s="33">
        <f t="shared" si="141"/>
        <v>0</v>
      </c>
      <c r="W70" s="34">
        <f t="shared" si="46"/>
        <v>0</v>
      </c>
      <c r="X70" s="33">
        <f t="shared" si="142"/>
        <v>0</v>
      </c>
      <c r="Y70" s="34">
        <f t="shared" si="48"/>
        <v>0</v>
      </c>
      <c r="Z70" s="36"/>
      <c r="AA70" s="36"/>
      <c r="AB70" s="36"/>
      <c r="AC70" s="36"/>
      <c r="AD70" s="36"/>
      <c r="AE70" s="36"/>
      <c r="AF70" s="33">
        <f t="shared" si="143"/>
        <v>0</v>
      </c>
      <c r="AG70" s="34">
        <f t="shared" si="49"/>
        <v>0</v>
      </c>
      <c r="AH70" s="33">
        <f t="shared" si="144"/>
        <v>0</v>
      </c>
      <c r="AI70" s="34">
        <f t="shared" si="51"/>
        <v>0</v>
      </c>
      <c r="AJ70" s="36"/>
      <c r="AK70" s="36"/>
      <c r="AL70" s="36"/>
      <c r="AM70" s="36"/>
      <c r="AN70" s="36"/>
      <c r="AO70" s="36"/>
      <c r="AP70" s="33">
        <f t="shared" si="145"/>
        <v>0</v>
      </c>
      <c r="AQ70" s="34">
        <f t="shared" si="52"/>
        <v>0</v>
      </c>
      <c r="AR70" s="33">
        <f t="shared" si="146"/>
        <v>0</v>
      </c>
      <c r="AS70" s="34">
        <f t="shared" si="54"/>
        <v>0</v>
      </c>
      <c r="AT70" s="33">
        <f t="shared" si="40"/>
        <v>0</v>
      </c>
      <c r="AU70" s="34">
        <f t="shared" si="55"/>
        <v>0</v>
      </c>
      <c r="AV70" s="33">
        <f t="shared" si="41"/>
        <v>0</v>
      </c>
      <c r="AW70" s="34">
        <f t="shared" si="105"/>
        <v>0</v>
      </c>
      <c r="AX70" s="57">
        <f t="shared" si="42"/>
        <v>0</v>
      </c>
    </row>
    <row r="71" spans="1:50" s="58" customFormat="1" ht="15" x14ac:dyDescent="0.25">
      <c r="A71" s="37">
        <v>25230</v>
      </c>
      <c r="B71" s="63" t="s">
        <v>139</v>
      </c>
      <c r="C71" s="36">
        <v>0</v>
      </c>
      <c r="D71" s="64"/>
      <c r="E71" s="36">
        <f t="shared" si="136"/>
        <v>0</v>
      </c>
      <c r="F71" s="69"/>
      <c r="G71" s="69"/>
      <c r="H71" s="64"/>
      <c r="I71" s="64"/>
      <c r="J71" s="64"/>
      <c r="K71" s="64"/>
      <c r="L71" s="33">
        <f t="shared" si="137"/>
        <v>0</v>
      </c>
      <c r="M71" s="34">
        <f t="shared" si="138"/>
        <v>0</v>
      </c>
      <c r="N71" s="33">
        <f t="shared" si="139"/>
        <v>0</v>
      </c>
      <c r="O71" s="34">
        <f t="shared" si="140"/>
        <v>0</v>
      </c>
      <c r="P71" s="69"/>
      <c r="Q71" s="69"/>
      <c r="R71" s="64"/>
      <c r="S71" s="64"/>
      <c r="T71" s="64"/>
      <c r="U71" s="64"/>
      <c r="V71" s="33">
        <f t="shared" si="141"/>
        <v>0</v>
      </c>
      <c r="W71" s="34">
        <f t="shared" si="46"/>
        <v>0</v>
      </c>
      <c r="X71" s="33">
        <f t="shared" si="142"/>
        <v>0</v>
      </c>
      <c r="Y71" s="34">
        <f t="shared" si="48"/>
        <v>0</v>
      </c>
      <c r="Z71" s="64"/>
      <c r="AA71" s="64"/>
      <c r="AB71" s="64"/>
      <c r="AC71" s="64"/>
      <c r="AD71" s="64"/>
      <c r="AE71" s="64"/>
      <c r="AF71" s="33">
        <f t="shared" si="143"/>
        <v>0</v>
      </c>
      <c r="AG71" s="34">
        <f t="shared" si="49"/>
        <v>0</v>
      </c>
      <c r="AH71" s="33">
        <f t="shared" si="144"/>
        <v>0</v>
      </c>
      <c r="AI71" s="34">
        <f t="shared" si="51"/>
        <v>0</v>
      </c>
      <c r="AJ71" s="64"/>
      <c r="AK71" s="64"/>
      <c r="AL71" s="64"/>
      <c r="AM71" s="64"/>
      <c r="AN71" s="64"/>
      <c r="AO71" s="64"/>
      <c r="AP71" s="33">
        <f t="shared" si="145"/>
        <v>0</v>
      </c>
      <c r="AQ71" s="34">
        <f t="shared" si="52"/>
        <v>0</v>
      </c>
      <c r="AR71" s="33">
        <f t="shared" si="146"/>
        <v>0</v>
      </c>
      <c r="AS71" s="34">
        <f t="shared" si="54"/>
        <v>0</v>
      </c>
      <c r="AT71" s="33">
        <f t="shared" si="40"/>
        <v>0</v>
      </c>
      <c r="AU71" s="34">
        <f t="shared" si="55"/>
        <v>0</v>
      </c>
      <c r="AV71" s="33">
        <f t="shared" si="41"/>
        <v>0</v>
      </c>
      <c r="AW71" s="34">
        <f t="shared" si="105"/>
        <v>0</v>
      </c>
      <c r="AX71" s="57">
        <f t="shared" si="42"/>
        <v>0</v>
      </c>
    </row>
    <row r="72" spans="1:50" s="58" customFormat="1" ht="15" x14ac:dyDescent="0.25">
      <c r="A72" s="37">
        <v>25300</v>
      </c>
      <c r="B72" s="63" t="s">
        <v>69</v>
      </c>
      <c r="C72" s="36">
        <v>0</v>
      </c>
      <c r="D72" s="64"/>
      <c r="E72" s="36">
        <f t="shared" si="136"/>
        <v>0</v>
      </c>
      <c r="F72" s="56"/>
      <c r="G72" s="56"/>
      <c r="H72" s="36"/>
      <c r="I72" s="36"/>
      <c r="J72" s="36"/>
      <c r="K72" s="36"/>
      <c r="L72" s="33">
        <f t="shared" si="137"/>
        <v>0</v>
      </c>
      <c r="M72" s="34">
        <f t="shared" si="138"/>
        <v>0</v>
      </c>
      <c r="N72" s="33">
        <f t="shared" si="139"/>
        <v>0</v>
      </c>
      <c r="O72" s="34">
        <f t="shared" si="140"/>
        <v>0</v>
      </c>
      <c r="P72" s="65"/>
      <c r="Q72" s="65"/>
      <c r="R72" s="66"/>
      <c r="S72" s="66"/>
      <c r="T72" s="66"/>
      <c r="U72" s="66"/>
      <c r="V72" s="33">
        <f t="shared" si="141"/>
        <v>0</v>
      </c>
      <c r="W72" s="34">
        <f t="shared" si="46"/>
        <v>0</v>
      </c>
      <c r="X72" s="33">
        <f t="shared" si="142"/>
        <v>0</v>
      </c>
      <c r="Y72" s="34">
        <f t="shared" si="48"/>
        <v>0</v>
      </c>
      <c r="Z72" s="36"/>
      <c r="AA72" s="36"/>
      <c r="AB72" s="36"/>
      <c r="AC72" s="36"/>
      <c r="AD72" s="36"/>
      <c r="AE72" s="36"/>
      <c r="AF72" s="33">
        <f t="shared" si="143"/>
        <v>0</v>
      </c>
      <c r="AG72" s="34">
        <f t="shared" si="49"/>
        <v>0</v>
      </c>
      <c r="AH72" s="33">
        <f t="shared" si="144"/>
        <v>0</v>
      </c>
      <c r="AI72" s="34">
        <f t="shared" si="51"/>
        <v>0</v>
      </c>
      <c r="AJ72" s="36"/>
      <c r="AK72" s="36"/>
      <c r="AL72" s="36"/>
      <c r="AM72" s="36"/>
      <c r="AN72" s="36"/>
      <c r="AO72" s="36"/>
      <c r="AP72" s="33">
        <f t="shared" si="145"/>
        <v>0</v>
      </c>
      <c r="AQ72" s="34">
        <f t="shared" si="52"/>
        <v>0</v>
      </c>
      <c r="AR72" s="33">
        <f t="shared" si="146"/>
        <v>0</v>
      </c>
      <c r="AS72" s="34">
        <f t="shared" si="54"/>
        <v>0</v>
      </c>
      <c r="AT72" s="33">
        <f t="shared" si="40"/>
        <v>0</v>
      </c>
      <c r="AU72" s="34">
        <f t="shared" si="55"/>
        <v>0</v>
      </c>
      <c r="AV72" s="33">
        <f t="shared" si="41"/>
        <v>0</v>
      </c>
      <c r="AW72" s="34">
        <f t="shared" si="105"/>
        <v>0</v>
      </c>
      <c r="AX72" s="57">
        <f t="shared" si="42"/>
        <v>0</v>
      </c>
    </row>
    <row r="73" spans="1:50" s="58" customFormat="1" ht="15" x14ac:dyDescent="0.25">
      <c r="A73" s="37">
        <v>25400</v>
      </c>
      <c r="B73" s="63" t="s">
        <v>70</v>
      </c>
      <c r="C73" s="36">
        <v>0</v>
      </c>
      <c r="D73" s="64"/>
      <c r="E73" s="36">
        <f t="shared" si="136"/>
        <v>0</v>
      </c>
      <c r="F73" s="56"/>
      <c r="G73" s="56"/>
      <c r="H73" s="36"/>
      <c r="I73" s="36"/>
      <c r="J73" s="36"/>
      <c r="K73" s="36"/>
      <c r="L73" s="33">
        <f t="shared" si="137"/>
        <v>0</v>
      </c>
      <c r="M73" s="34">
        <f t="shared" si="138"/>
        <v>0</v>
      </c>
      <c r="N73" s="33">
        <f t="shared" si="139"/>
        <v>0</v>
      </c>
      <c r="O73" s="34">
        <f t="shared" si="140"/>
        <v>0</v>
      </c>
      <c r="P73" s="65"/>
      <c r="Q73" s="65"/>
      <c r="R73" s="66"/>
      <c r="S73" s="66"/>
      <c r="T73" s="66"/>
      <c r="U73" s="66"/>
      <c r="V73" s="33">
        <f t="shared" si="141"/>
        <v>0</v>
      </c>
      <c r="W73" s="34">
        <f t="shared" si="46"/>
        <v>0</v>
      </c>
      <c r="X73" s="33">
        <f t="shared" si="142"/>
        <v>0</v>
      </c>
      <c r="Y73" s="34">
        <f t="shared" si="48"/>
        <v>0</v>
      </c>
      <c r="Z73" s="36"/>
      <c r="AA73" s="36"/>
      <c r="AB73" s="36"/>
      <c r="AC73" s="36"/>
      <c r="AD73" s="36"/>
      <c r="AE73" s="36"/>
      <c r="AF73" s="33">
        <f t="shared" si="143"/>
        <v>0</v>
      </c>
      <c r="AG73" s="34">
        <f t="shared" si="49"/>
        <v>0</v>
      </c>
      <c r="AH73" s="33">
        <f t="shared" si="144"/>
        <v>0</v>
      </c>
      <c r="AI73" s="34">
        <f t="shared" si="51"/>
        <v>0</v>
      </c>
      <c r="AJ73" s="36"/>
      <c r="AK73" s="36"/>
      <c r="AL73" s="36"/>
      <c r="AM73" s="36"/>
      <c r="AN73" s="36"/>
      <c r="AO73" s="36"/>
      <c r="AP73" s="33">
        <f t="shared" si="145"/>
        <v>0</v>
      </c>
      <c r="AQ73" s="34">
        <f t="shared" si="52"/>
        <v>0</v>
      </c>
      <c r="AR73" s="33">
        <f t="shared" si="146"/>
        <v>0</v>
      </c>
      <c r="AS73" s="34">
        <f t="shared" si="54"/>
        <v>0</v>
      </c>
      <c r="AT73" s="33">
        <f t="shared" si="40"/>
        <v>0</v>
      </c>
      <c r="AU73" s="34">
        <f t="shared" si="55"/>
        <v>0</v>
      </c>
      <c r="AV73" s="33">
        <f t="shared" si="41"/>
        <v>0</v>
      </c>
      <c r="AW73" s="34">
        <f t="shared" si="105"/>
        <v>0</v>
      </c>
      <c r="AX73" s="57">
        <f t="shared" si="42"/>
        <v>0</v>
      </c>
    </row>
    <row r="74" spans="1:50" s="58" customFormat="1" ht="15" x14ac:dyDescent="0.25">
      <c r="A74" s="29">
        <v>25500</v>
      </c>
      <c r="B74" s="63" t="s">
        <v>71</v>
      </c>
      <c r="C74" s="36">
        <v>0</v>
      </c>
      <c r="D74" s="64"/>
      <c r="E74" s="36">
        <f t="shared" si="136"/>
        <v>0</v>
      </c>
      <c r="F74" s="56"/>
      <c r="G74" s="56"/>
      <c r="H74" s="36"/>
      <c r="I74" s="36"/>
      <c r="J74" s="36"/>
      <c r="K74" s="36"/>
      <c r="L74" s="33">
        <f t="shared" si="137"/>
        <v>0</v>
      </c>
      <c r="M74" s="34">
        <f t="shared" si="138"/>
        <v>0</v>
      </c>
      <c r="N74" s="33">
        <f t="shared" si="139"/>
        <v>0</v>
      </c>
      <c r="O74" s="34">
        <f t="shared" si="140"/>
        <v>0</v>
      </c>
      <c r="P74" s="56"/>
      <c r="Q74" s="56"/>
      <c r="R74" s="36"/>
      <c r="S74" s="36"/>
      <c r="T74" s="36"/>
      <c r="U74" s="36"/>
      <c r="V74" s="33">
        <f t="shared" si="141"/>
        <v>0</v>
      </c>
      <c r="W74" s="34">
        <f t="shared" si="46"/>
        <v>0</v>
      </c>
      <c r="X74" s="33">
        <f t="shared" si="142"/>
        <v>0</v>
      </c>
      <c r="Y74" s="34">
        <f t="shared" si="48"/>
        <v>0</v>
      </c>
      <c r="Z74" s="36"/>
      <c r="AA74" s="36"/>
      <c r="AB74" s="36"/>
      <c r="AC74" s="36"/>
      <c r="AD74" s="36"/>
      <c r="AE74" s="36"/>
      <c r="AF74" s="33">
        <f t="shared" si="143"/>
        <v>0</v>
      </c>
      <c r="AG74" s="34">
        <f t="shared" si="49"/>
        <v>0</v>
      </c>
      <c r="AH74" s="33">
        <f t="shared" si="144"/>
        <v>0</v>
      </c>
      <c r="AI74" s="34">
        <f t="shared" si="51"/>
        <v>0</v>
      </c>
      <c r="AJ74" s="36"/>
      <c r="AK74" s="36"/>
      <c r="AL74" s="36"/>
      <c r="AM74" s="36"/>
      <c r="AN74" s="36"/>
      <c r="AO74" s="36"/>
      <c r="AP74" s="33">
        <f t="shared" si="145"/>
        <v>0</v>
      </c>
      <c r="AQ74" s="34">
        <f t="shared" si="52"/>
        <v>0</v>
      </c>
      <c r="AR74" s="33">
        <f t="shared" si="146"/>
        <v>0</v>
      </c>
      <c r="AS74" s="34">
        <f t="shared" si="54"/>
        <v>0</v>
      </c>
      <c r="AT74" s="33">
        <f t="shared" si="40"/>
        <v>0</v>
      </c>
      <c r="AU74" s="34">
        <f t="shared" si="55"/>
        <v>0</v>
      </c>
      <c r="AV74" s="33">
        <f t="shared" si="41"/>
        <v>0</v>
      </c>
      <c r="AW74" s="34">
        <f t="shared" si="105"/>
        <v>0</v>
      </c>
      <c r="AX74" s="57">
        <f t="shared" si="42"/>
        <v>0</v>
      </c>
    </row>
    <row r="75" spans="1:50" s="58" customFormat="1" ht="15" x14ac:dyDescent="0.25">
      <c r="A75" s="37">
        <v>25600</v>
      </c>
      <c r="B75" s="63" t="s">
        <v>72</v>
      </c>
      <c r="C75" s="36">
        <v>0</v>
      </c>
      <c r="D75" s="64"/>
      <c r="E75" s="36">
        <f t="shared" si="136"/>
        <v>0</v>
      </c>
      <c r="F75" s="56"/>
      <c r="G75" s="56"/>
      <c r="H75" s="36"/>
      <c r="I75" s="36"/>
      <c r="J75" s="36"/>
      <c r="K75" s="36"/>
      <c r="L75" s="33">
        <f t="shared" si="137"/>
        <v>0</v>
      </c>
      <c r="M75" s="34">
        <f t="shared" si="138"/>
        <v>0</v>
      </c>
      <c r="N75" s="33">
        <f t="shared" si="139"/>
        <v>0</v>
      </c>
      <c r="O75" s="34">
        <f t="shared" si="140"/>
        <v>0</v>
      </c>
      <c r="P75" s="56"/>
      <c r="Q75" s="56"/>
      <c r="R75" s="36"/>
      <c r="S75" s="36"/>
      <c r="T75" s="36"/>
      <c r="U75" s="36"/>
      <c r="V75" s="33">
        <f t="shared" si="141"/>
        <v>0</v>
      </c>
      <c r="W75" s="34">
        <f t="shared" si="46"/>
        <v>0</v>
      </c>
      <c r="X75" s="33">
        <f t="shared" si="142"/>
        <v>0</v>
      </c>
      <c r="Y75" s="34">
        <f t="shared" si="48"/>
        <v>0</v>
      </c>
      <c r="Z75" s="36"/>
      <c r="AA75" s="36"/>
      <c r="AB75" s="36"/>
      <c r="AC75" s="36"/>
      <c r="AD75" s="36"/>
      <c r="AE75" s="36"/>
      <c r="AF75" s="33">
        <f t="shared" si="143"/>
        <v>0</v>
      </c>
      <c r="AG75" s="34">
        <f t="shared" si="49"/>
        <v>0</v>
      </c>
      <c r="AH75" s="33">
        <f t="shared" si="144"/>
        <v>0</v>
      </c>
      <c r="AI75" s="34">
        <f t="shared" si="51"/>
        <v>0</v>
      </c>
      <c r="AJ75" s="36"/>
      <c r="AK75" s="36"/>
      <c r="AL75" s="36"/>
      <c r="AM75" s="36"/>
      <c r="AN75" s="36"/>
      <c r="AO75" s="36"/>
      <c r="AP75" s="33">
        <f t="shared" si="145"/>
        <v>0</v>
      </c>
      <c r="AQ75" s="34">
        <f t="shared" si="52"/>
        <v>0</v>
      </c>
      <c r="AR75" s="33">
        <f t="shared" si="146"/>
        <v>0</v>
      </c>
      <c r="AS75" s="34">
        <f t="shared" si="54"/>
        <v>0</v>
      </c>
      <c r="AT75" s="33">
        <f t="shared" si="40"/>
        <v>0</v>
      </c>
      <c r="AU75" s="34">
        <f t="shared" si="55"/>
        <v>0</v>
      </c>
      <c r="AV75" s="33">
        <f t="shared" si="41"/>
        <v>0</v>
      </c>
      <c r="AW75" s="34">
        <f t="shared" si="105"/>
        <v>0</v>
      </c>
      <c r="AX75" s="57">
        <f t="shared" si="42"/>
        <v>0</v>
      </c>
    </row>
    <row r="76" spans="1:50" s="58" customFormat="1" ht="15" x14ac:dyDescent="0.25">
      <c r="A76" s="37">
        <v>25700</v>
      </c>
      <c r="B76" s="63" t="s">
        <v>73</v>
      </c>
      <c r="C76" s="36">
        <v>0</v>
      </c>
      <c r="D76" s="64"/>
      <c r="E76" s="36">
        <f t="shared" si="136"/>
        <v>0</v>
      </c>
      <c r="F76" s="56"/>
      <c r="G76" s="56"/>
      <c r="H76" s="36"/>
      <c r="I76" s="36"/>
      <c r="J76" s="36"/>
      <c r="K76" s="36"/>
      <c r="L76" s="33">
        <f t="shared" si="137"/>
        <v>0</v>
      </c>
      <c r="M76" s="34">
        <f t="shared" si="138"/>
        <v>0</v>
      </c>
      <c r="N76" s="33">
        <f t="shared" si="139"/>
        <v>0</v>
      </c>
      <c r="O76" s="34">
        <f t="shared" si="140"/>
        <v>0</v>
      </c>
      <c r="P76" s="56"/>
      <c r="Q76" s="56"/>
      <c r="R76" s="36"/>
      <c r="S76" s="36"/>
      <c r="T76" s="36"/>
      <c r="U76" s="36"/>
      <c r="V76" s="33">
        <f t="shared" si="141"/>
        <v>0</v>
      </c>
      <c r="W76" s="34">
        <f t="shared" si="46"/>
        <v>0</v>
      </c>
      <c r="X76" s="33">
        <f t="shared" si="142"/>
        <v>0</v>
      </c>
      <c r="Y76" s="34">
        <f t="shared" si="48"/>
        <v>0</v>
      </c>
      <c r="Z76" s="36"/>
      <c r="AA76" s="36"/>
      <c r="AB76" s="36"/>
      <c r="AC76" s="36"/>
      <c r="AD76" s="36"/>
      <c r="AE76" s="36"/>
      <c r="AF76" s="33">
        <f t="shared" si="143"/>
        <v>0</v>
      </c>
      <c r="AG76" s="34">
        <f t="shared" si="49"/>
        <v>0</v>
      </c>
      <c r="AH76" s="33">
        <f t="shared" si="144"/>
        <v>0</v>
      </c>
      <c r="AI76" s="34">
        <f t="shared" si="51"/>
        <v>0</v>
      </c>
      <c r="AJ76" s="36"/>
      <c r="AK76" s="36"/>
      <c r="AL76" s="36"/>
      <c r="AM76" s="36"/>
      <c r="AN76" s="36"/>
      <c r="AO76" s="36"/>
      <c r="AP76" s="33">
        <f t="shared" si="145"/>
        <v>0</v>
      </c>
      <c r="AQ76" s="34">
        <f t="shared" si="52"/>
        <v>0</v>
      </c>
      <c r="AR76" s="33">
        <f t="shared" si="146"/>
        <v>0</v>
      </c>
      <c r="AS76" s="34">
        <f t="shared" si="54"/>
        <v>0</v>
      </c>
      <c r="AT76" s="33">
        <f t="shared" si="40"/>
        <v>0</v>
      </c>
      <c r="AU76" s="34">
        <f t="shared" si="55"/>
        <v>0</v>
      </c>
      <c r="AV76" s="33">
        <f t="shared" si="41"/>
        <v>0</v>
      </c>
      <c r="AW76" s="34">
        <f t="shared" si="105"/>
        <v>0</v>
      </c>
      <c r="AX76" s="57">
        <f t="shared" si="42"/>
        <v>0</v>
      </c>
    </row>
    <row r="77" spans="1:50" s="58" customFormat="1" ht="15" x14ac:dyDescent="0.25">
      <c r="A77" s="37">
        <v>25900</v>
      </c>
      <c r="B77" s="63" t="s">
        <v>74</v>
      </c>
      <c r="C77" s="36">
        <v>0</v>
      </c>
      <c r="D77" s="64"/>
      <c r="E77" s="36">
        <f t="shared" si="136"/>
        <v>0</v>
      </c>
      <c r="F77" s="56"/>
      <c r="G77" s="56"/>
      <c r="H77" s="36"/>
      <c r="I77" s="36"/>
      <c r="J77" s="36"/>
      <c r="K77" s="36"/>
      <c r="L77" s="33">
        <f t="shared" si="137"/>
        <v>0</v>
      </c>
      <c r="M77" s="34">
        <f t="shared" si="138"/>
        <v>0</v>
      </c>
      <c r="N77" s="33">
        <f t="shared" si="139"/>
        <v>0</v>
      </c>
      <c r="O77" s="34">
        <f t="shared" si="140"/>
        <v>0</v>
      </c>
      <c r="P77" s="56"/>
      <c r="Q77" s="56"/>
      <c r="R77" s="36"/>
      <c r="S77" s="36"/>
      <c r="T77" s="36"/>
      <c r="U77" s="36"/>
      <c r="V77" s="33">
        <f t="shared" si="141"/>
        <v>0</v>
      </c>
      <c r="W77" s="34">
        <f t="shared" si="46"/>
        <v>0</v>
      </c>
      <c r="X77" s="33">
        <f t="shared" si="142"/>
        <v>0</v>
      </c>
      <c r="Y77" s="34">
        <f t="shared" si="48"/>
        <v>0</v>
      </c>
      <c r="Z77" s="36"/>
      <c r="AA77" s="36"/>
      <c r="AB77" s="36"/>
      <c r="AC77" s="36"/>
      <c r="AD77" s="36"/>
      <c r="AE77" s="36"/>
      <c r="AF77" s="33">
        <f t="shared" si="143"/>
        <v>0</v>
      </c>
      <c r="AG77" s="34">
        <f t="shared" si="49"/>
        <v>0</v>
      </c>
      <c r="AH77" s="33">
        <f t="shared" si="144"/>
        <v>0</v>
      </c>
      <c r="AI77" s="34">
        <f t="shared" si="51"/>
        <v>0</v>
      </c>
      <c r="AJ77" s="36"/>
      <c r="AK77" s="36"/>
      <c r="AL77" s="36"/>
      <c r="AM77" s="36"/>
      <c r="AN77" s="36"/>
      <c r="AO77" s="36"/>
      <c r="AP77" s="33">
        <f t="shared" si="145"/>
        <v>0</v>
      </c>
      <c r="AQ77" s="34">
        <f t="shared" si="52"/>
        <v>0</v>
      </c>
      <c r="AR77" s="33">
        <f t="shared" si="146"/>
        <v>0</v>
      </c>
      <c r="AS77" s="34">
        <f t="shared" si="54"/>
        <v>0</v>
      </c>
      <c r="AT77" s="33">
        <f t="shared" si="40"/>
        <v>0</v>
      </c>
      <c r="AU77" s="34">
        <f t="shared" si="55"/>
        <v>0</v>
      </c>
      <c r="AV77" s="33">
        <f t="shared" si="41"/>
        <v>0</v>
      </c>
      <c r="AW77" s="34">
        <f t="shared" si="105"/>
        <v>0</v>
      </c>
      <c r="AX77" s="57">
        <f t="shared" si="42"/>
        <v>0</v>
      </c>
    </row>
    <row r="78" spans="1:50" s="58" customFormat="1" ht="15" x14ac:dyDescent="0.25">
      <c r="A78" s="37">
        <v>26200</v>
      </c>
      <c r="B78" s="63" t="s">
        <v>75</v>
      </c>
      <c r="C78" s="36">
        <v>0</v>
      </c>
      <c r="D78" s="64"/>
      <c r="E78" s="36">
        <f t="shared" si="136"/>
        <v>0</v>
      </c>
      <c r="F78" s="56"/>
      <c r="G78" s="56"/>
      <c r="H78" s="36"/>
      <c r="I78" s="36"/>
      <c r="J78" s="36"/>
      <c r="K78" s="36"/>
      <c r="L78" s="33">
        <f t="shared" si="137"/>
        <v>0</v>
      </c>
      <c r="M78" s="34">
        <f t="shared" si="138"/>
        <v>0</v>
      </c>
      <c r="N78" s="33">
        <f t="shared" si="139"/>
        <v>0</v>
      </c>
      <c r="O78" s="34">
        <f t="shared" si="140"/>
        <v>0</v>
      </c>
      <c r="P78" s="56"/>
      <c r="Q78" s="56"/>
      <c r="R78" s="36"/>
      <c r="S78" s="36"/>
      <c r="T78" s="36"/>
      <c r="U78" s="36"/>
      <c r="V78" s="33">
        <f t="shared" si="141"/>
        <v>0</v>
      </c>
      <c r="W78" s="34">
        <f t="shared" si="46"/>
        <v>0</v>
      </c>
      <c r="X78" s="33">
        <f t="shared" si="142"/>
        <v>0</v>
      </c>
      <c r="Y78" s="34">
        <f t="shared" si="48"/>
        <v>0</v>
      </c>
      <c r="Z78" s="36"/>
      <c r="AA78" s="36"/>
      <c r="AB78" s="36"/>
      <c r="AC78" s="36"/>
      <c r="AD78" s="36"/>
      <c r="AE78" s="36"/>
      <c r="AF78" s="33">
        <f t="shared" si="143"/>
        <v>0</v>
      </c>
      <c r="AG78" s="34">
        <f t="shared" si="49"/>
        <v>0</v>
      </c>
      <c r="AH78" s="33">
        <f t="shared" si="144"/>
        <v>0</v>
      </c>
      <c r="AI78" s="34">
        <f t="shared" si="51"/>
        <v>0</v>
      </c>
      <c r="AJ78" s="36"/>
      <c r="AK78" s="36"/>
      <c r="AL78" s="36"/>
      <c r="AM78" s="36"/>
      <c r="AN78" s="36"/>
      <c r="AO78" s="36"/>
      <c r="AP78" s="33">
        <f t="shared" si="145"/>
        <v>0</v>
      </c>
      <c r="AQ78" s="34">
        <f t="shared" si="52"/>
        <v>0</v>
      </c>
      <c r="AR78" s="33">
        <f t="shared" si="146"/>
        <v>0</v>
      </c>
      <c r="AS78" s="34">
        <f t="shared" si="54"/>
        <v>0</v>
      </c>
      <c r="AT78" s="33">
        <f t="shared" si="40"/>
        <v>0</v>
      </c>
      <c r="AU78" s="34">
        <f t="shared" si="55"/>
        <v>0</v>
      </c>
      <c r="AV78" s="33">
        <f t="shared" si="41"/>
        <v>0</v>
      </c>
      <c r="AW78" s="34">
        <f t="shared" si="105"/>
        <v>0</v>
      </c>
      <c r="AX78" s="57">
        <f t="shared" si="42"/>
        <v>0</v>
      </c>
    </row>
    <row r="79" spans="1:50" s="58" customFormat="1" ht="15" x14ac:dyDescent="0.25">
      <c r="A79" s="37">
        <v>26610</v>
      </c>
      <c r="B79" s="63" t="s">
        <v>76</v>
      </c>
      <c r="C79" s="36">
        <v>0</v>
      </c>
      <c r="D79" s="64"/>
      <c r="E79" s="36">
        <f t="shared" si="136"/>
        <v>0</v>
      </c>
      <c r="F79" s="56"/>
      <c r="G79" s="56"/>
      <c r="H79" s="36"/>
      <c r="I79" s="36"/>
      <c r="J79" s="36"/>
      <c r="K79" s="36"/>
      <c r="L79" s="33">
        <f t="shared" si="137"/>
        <v>0</v>
      </c>
      <c r="M79" s="34">
        <f t="shared" si="138"/>
        <v>0</v>
      </c>
      <c r="N79" s="33">
        <f t="shared" si="139"/>
        <v>0</v>
      </c>
      <c r="O79" s="34">
        <f t="shared" si="140"/>
        <v>0</v>
      </c>
      <c r="P79" s="56"/>
      <c r="Q79" s="56"/>
      <c r="R79" s="36"/>
      <c r="S79" s="36"/>
      <c r="T79" s="36"/>
      <c r="U79" s="36"/>
      <c r="V79" s="33">
        <f t="shared" si="141"/>
        <v>0</v>
      </c>
      <c r="W79" s="34">
        <f t="shared" si="46"/>
        <v>0</v>
      </c>
      <c r="X79" s="33">
        <f t="shared" si="142"/>
        <v>0</v>
      </c>
      <c r="Y79" s="34">
        <f t="shared" si="48"/>
        <v>0</v>
      </c>
      <c r="Z79" s="36"/>
      <c r="AA79" s="36"/>
      <c r="AB79" s="36"/>
      <c r="AC79" s="36"/>
      <c r="AD79" s="36"/>
      <c r="AE79" s="36"/>
      <c r="AF79" s="33">
        <f t="shared" si="143"/>
        <v>0</v>
      </c>
      <c r="AG79" s="34">
        <f t="shared" si="49"/>
        <v>0</v>
      </c>
      <c r="AH79" s="33">
        <f t="shared" si="144"/>
        <v>0</v>
      </c>
      <c r="AI79" s="34">
        <f t="shared" si="51"/>
        <v>0</v>
      </c>
      <c r="AJ79" s="36"/>
      <c r="AK79" s="36"/>
      <c r="AL79" s="36"/>
      <c r="AM79" s="36"/>
      <c r="AN79" s="36"/>
      <c r="AO79" s="36"/>
      <c r="AP79" s="33">
        <f t="shared" si="145"/>
        <v>0</v>
      </c>
      <c r="AQ79" s="34">
        <f t="shared" si="52"/>
        <v>0</v>
      </c>
      <c r="AR79" s="33">
        <f t="shared" si="146"/>
        <v>0</v>
      </c>
      <c r="AS79" s="34">
        <f t="shared" si="54"/>
        <v>0</v>
      </c>
      <c r="AT79" s="33">
        <f t="shared" si="40"/>
        <v>0</v>
      </c>
      <c r="AU79" s="34">
        <f t="shared" si="55"/>
        <v>0</v>
      </c>
      <c r="AV79" s="33">
        <f t="shared" si="41"/>
        <v>0</v>
      </c>
      <c r="AW79" s="34">
        <f t="shared" si="105"/>
        <v>0</v>
      </c>
      <c r="AX79" s="57">
        <f t="shared" si="42"/>
        <v>0</v>
      </c>
    </row>
    <row r="80" spans="1:50" s="58" customFormat="1" ht="15.75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136"/>
        <v>0</v>
      </c>
      <c r="F80" s="56"/>
      <c r="G80" s="56"/>
      <c r="H80" s="36"/>
      <c r="I80" s="36"/>
      <c r="J80" s="36"/>
      <c r="K80" s="36"/>
      <c r="L80" s="33">
        <f t="shared" si="137"/>
        <v>0</v>
      </c>
      <c r="M80" s="34">
        <f t="shared" si="138"/>
        <v>0</v>
      </c>
      <c r="N80" s="33">
        <f t="shared" si="139"/>
        <v>0</v>
      </c>
      <c r="O80" s="34">
        <f t="shared" si="140"/>
        <v>0</v>
      </c>
      <c r="P80" s="65"/>
      <c r="Q80" s="65"/>
      <c r="R80" s="66"/>
      <c r="S80" s="66"/>
      <c r="T80" s="66"/>
      <c r="U80" s="66"/>
      <c r="V80" s="33">
        <f t="shared" si="141"/>
        <v>0</v>
      </c>
      <c r="W80" s="34">
        <f t="shared" si="46"/>
        <v>0</v>
      </c>
      <c r="X80" s="33">
        <f t="shared" si="142"/>
        <v>0</v>
      </c>
      <c r="Y80" s="34">
        <f t="shared" si="48"/>
        <v>0</v>
      </c>
      <c r="Z80" s="36"/>
      <c r="AA80" s="36"/>
      <c r="AB80" s="36"/>
      <c r="AC80" s="36"/>
      <c r="AD80" s="36"/>
      <c r="AE80" s="36"/>
      <c r="AF80" s="33">
        <f t="shared" si="143"/>
        <v>0</v>
      </c>
      <c r="AG80" s="34">
        <f t="shared" si="49"/>
        <v>0</v>
      </c>
      <c r="AH80" s="33">
        <f t="shared" si="144"/>
        <v>0</v>
      </c>
      <c r="AI80" s="34">
        <f t="shared" si="51"/>
        <v>0</v>
      </c>
      <c r="AJ80" s="36"/>
      <c r="AK80" s="36"/>
      <c r="AL80" s="36"/>
      <c r="AM80" s="36"/>
      <c r="AN80" s="36"/>
      <c r="AO80" s="36"/>
      <c r="AP80" s="33">
        <f t="shared" si="145"/>
        <v>0</v>
      </c>
      <c r="AQ80" s="34">
        <f t="shared" si="52"/>
        <v>0</v>
      </c>
      <c r="AR80" s="33">
        <f t="shared" si="146"/>
        <v>0</v>
      </c>
      <c r="AS80" s="34">
        <f t="shared" si="54"/>
        <v>0</v>
      </c>
      <c r="AT80" s="33">
        <f t="shared" si="40"/>
        <v>0</v>
      </c>
      <c r="AU80" s="34">
        <f t="shared" si="55"/>
        <v>0</v>
      </c>
      <c r="AV80" s="33">
        <f t="shared" si="41"/>
        <v>0</v>
      </c>
      <c r="AW80" s="34">
        <f t="shared" si="105"/>
        <v>0</v>
      </c>
      <c r="AX80" s="57">
        <f t="shared" si="42"/>
        <v>0</v>
      </c>
    </row>
    <row r="81" spans="1:50" s="58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si="136"/>
        <v>0</v>
      </c>
      <c r="F81" s="56"/>
      <c r="G81" s="56"/>
      <c r="H81" s="36"/>
      <c r="I81" s="36"/>
      <c r="J81" s="36"/>
      <c r="K81" s="36"/>
      <c r="L81" s="33">
        <f t="shared" ref="L81" si="147">F81+H81+J81</f>
        <v>0</v>
      </c>
      <c r="M81" s="34">
        <f t="shared" ref="M81" si="148">(IFERROR(L81/$E81,0))</f>
        <v>0</v>
      </c>
      <c r="N81" s="33">
        <f t="shared" ref="N81" si="149">G81+I81+K81</f>
        <v>0</v>
      </c>
      <c r="O81" s="34">
        <f t="shared" ref="O81" si="150">(IFERROR(N81/L81,0))</f>
        <v>0</v>
      </c>
      <c r="P81" s="65"/>
      <c r="Q81" s="65"/>
      <c r="R81" s="66"/>
      <c r="S81" s="66"/>
      <c r="T81" s="66"/>
      <c r="U81" s="66"/>
      <c r="V81" s="33">
        <f t="shared" ref="V81" si="151">P81+R81+T81</f>
        <v>0</v>
      </c>
      <c r="W81" s="34">
        <f t="shared" ref="W81" si="152">(IFERROR(V81/$E81,0))</f>
        <v>0</v>
      </c>
      <c r="X81" s="33">
        <f t="shared" ref="X81" si="153">Q81+S81+U81</f>
        <v>0</v>
      </c>
      <c r="Y81" s="34">
        <f t="shared" ref="Y81" si="154">(IFERROR(X81/V81,0))</f>
        <v>0</v>
      </c>
      <c r="Z81" s="36"/>
      <c r="AA81" s="36"/>
      <c r="AB81" s="36"/>
      <c r="AC81" s="36"/>
      <c r="AD81" s="36"/>
      <c r="AE81" s="36"/>
      <c r="AF81" s="33">
        <f t="shared" ref="AF81" si="155">Z81+AB81+AD81</f>
        <v>0</v>
      </c>
      <c r="AG81" s="34">
        <f t="shared" ref="AG81" si="156">(IFERROR(AF81/$E81,0))</f>
        <v>0</v>
      </c>
      <c r="AH81" s="33">
        <f t="shared" ref="AH81" si="157">AA81+AC81+AE81</f>
        <v>0</v>
      </c>
      <c r="AI81" s="34">
        <f t="shared" ref="AI81" si="158">(IFERROR(AH81/AF81,0))</f>
        <v>0</v>
      </c>
      <c r="AJ81" s="36"/>
      <c r="AK81" s="36"/>
      <c r="AL81" s="36"/>
      <c r="AM81" s="36"/>
      <c r="AN81" s="36"/>
      <c r="AO81" s="36"/>
      <c r="AP81" s="33">
        <f t="shared" ref="AP81" si="159">AJ81+AL81+AN81</f>
        <v>0</v>
      </c>
      <c r="AQ81" s="34">
        <f t="shared" ref="AQ81" si="160">(IFERROR(AP81/$E81,0))</f>
        <v>0</v>
      </c>
      <c r="AR81" s="33">
        <f t="shared" ref="AR81" si="161">AK81+AM81+AO81</f>
        <v>0</v>
      </c>
      <c r="AS81" s="34">
        <f t="shared" ref="AS81" si="162">(IFERROR(AR81/AP81,0))</f>
        <v>0</v>
      </c>
      <c r="AT81" s="33">
        <f t="shared" ref="AT81" si="163">L81+V81+AF81+AP81</f>
        <v>0</v>
      </c>
      <c r="AU81" s="34">
        <f t="shared" ref="AU81" si="164">(IFERROR(AT81/$E81,0))</f>
        <v>0</v>
      </c>
      <c r="AV81" s="33">
        <f t="shared" ref="AV81" si="165">N81+X81+AH81+AR81</f>
        <v>0</v>
      </c>
      <c r="AW81" s="34">
        <f t="shared" ref="AW81" si="166">(IFERROR(AV81/AT81,0))</f>
        <v>0</v>
      </c>
      <c r="AX81" s="57">
        <f t="shared" ref="AX81" si="167">E81-AT81</f>
        <v>0</v>
      </c>
    </row>
    <row r="82" spans="1:50" s="58" customFormat="1" ht="15.75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136"/>
        <v>0</v>
      </c>
      <c r="F82" s="56"/>
      <c r="G82" s="56"/>
      <c r="H82" s="36"/>
      <c r="I82" s="36"/>
      <c r="J82" s="36"/>
      <c r="K82" s="36"/>
      <c r="L82" s="33">
        <f t="shared" si="137"/>
        <v>0</v>
      </c>
      <c r="M82" s="34">
        <f t="shared" si="138"/>
        <v>0</v>
      </c>
      <c r="N82" s="33">
        <f t="shared" si="139"/>
        <v>0</v>
      </c>
      <c r="O82" s="34">
        <f t="shared" si="140"/>
        <v>0</v>
      </c>
      <c r="P82" s="56"/>
      <c r="Q82" s="56"/>
      <c r="R82" s="36"/>
      <c r="S82" s="36"/>
      <c r="T82" s="36"/>
      <c r="U82" s="36"/>
      <c r="V82" s="33">
        <f t="shared" si="141"/>
        <v>0</v>
      </c>
      <c r="W82" s="34">
        <f t="shared" si="46"/>
        <v>0</v>
      </c>
      <c r="X82" s="33">
        <f t="shared" si="142"/>
        <v>0</v>
      </c>
      <c r="Y82" s="34">
        <f t="shared" si="48"/>
        <v>0</v>
      </c>
      <c r="Z82" s="36"/>
      <c r="AA82" s="36"/>
      <c r="AB82" s="36"/>
      <c r="AC82" s="36"/>
      <c r="AD82" s="36"/>
      <c r="AE82" s="36"/>
      <c r="AF82" s="33">
        <f t="shared" si="143"/>
        <v>0</v>
      </c>
      <c r="AG82" s="34">
        <f t="shared" si="49"/>
        <v>0</v>
      </c>
      <c r="AH82" s="33">
        <f t="shared" si="144"/>
        <v>0</v>
      </c>
      <c r="AI82" s="34">
        <f t="shared" si="51"/>
        <v>0</v>
      </c>
      <c r="AJ82" s="36"/>
      <c r="AK82" s="36"/>
      <c r="AL82" s="36"/>
      <c r="AM82" s="36"/>
      <c r="AN82" s="36"/>
      <c r="AO82" s="36"/>
      <c r="AP82" s="33">
        <f t="shared" si="145"/>
        <v>0</v>
      </c>
      <c r="AQ82" s="34">
        <f t="shared" si="52"/>
        <v>0</v>
      </c>
      <c r="AR82" s="33">
        <f t="shared" si="146"/>
        <v>0</v>
      </c>
      <c r="AS82" s="34">
        <f t="shared" si="54"/>
        <v>0</v>
      </c>
      <c r="AT82" s="33">
        <f t="shared" si="40"/>
        <v>0</v>
      </c>
      <c r="AU82" s="34">
        <f t="shared" si="55"/>
        <v>0</v>
      </c>
      <c r="AV82" s="33">
        <f t="shared" si="41"/>
        <v>0</v>
      </c>
      <c r="AW82" s="34">
        <f t="shared" si="105"/>
        <v>0</v>
      </c>
      <c r="AX82" s="57">
        <f t="shared" si="42"/>
        <v>0</v>
      </c>
    </row>
    <row r="83" spans="1:50" s="55" customFormat="1" ht="15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E83" si="168">SUM(D84:D97)+SUM(D100:D112)</f>
        <v>0</v>
      </c>
      <c r="E83" s="71">
        <f t="shared" si="168"/>
        <v>0</v>
      </c>
      <c r="F83" s="71">
        <f t="shared" ref="F83" si="169">SUM(F84:F97)+SUM(F100:F112)</f>
        <v>0</v>
      </c>
      <c r="G83" s="71">
        <f t="shared" ref="G83" si="170">SUM(G84:G97)+SUM(G100:G112)</f>
        <v>0</v>
      </c>
      <c r="H83" s="71">
        <f t="shared" ref="H83" si="171">SUM(H84:H97)+SUM(H100:H112)</f>
        <v>0</v>
      </c>
      <c r="I83" s="71">
        <f t="shared" ref="I83" si="172">SUM(I84:I97)+SUM(I100:I112)</f>
        <v>0</v>
      </c>
      <c r="J83" s="71">
        <f t="shared" ref="J83" si="173">SUM(J84:J97)+SUM(J100:J112)</f>
        <v>0</v>
      </c>
      <c r="K83" s="71">
        <f t="shared" ref="K83" si="174">SUM(K84:K97)+SUM(K100:K112)</f>
        <v>0</v>
      </c>
      <c r="L83" s="71">
        <f t="shared" ref="L83" si="175">SUM(L84:L97)+SUM(L100:L112)</f>
        <v>0</v>
      </c>
      <c r="M83" s="26">
        <f>(IFERROR(L83/$E83,0))</f>
        <v>0</v>
      </c>
      <c r="N83" s="71">
        <f t="shared" ref="N83" si="176">SUM(N84:N97)+SUM(N100:N112)</f>
        <v>0</v>
      </c>
      <c r="O83" s="26">
        <f>(IFERROR(N83/L83,0))</f>
        <v>0</v>
      </c>
      <c r="P83" s="71">
        <f t="shared" ref="P83" si="177">SUM(P84:P97)+SUM(P100:P112)</f>
        <v>0</v>
      </c>
      <c r="Q83" s="71">
        <f t="shared" ref="Q83" si="178">SUM(Q84:Q97)+SUM(Q100:Q112)</f>
        <v>0</v>
      </c>
      <c r="R83" s="71">
        <f t="shared" ref="R83" si="179">SUM(R84:R97)+SUM(R100:R112)</f>
        <v>0</v>
      </c>
      <c r="S83" s="71">
        <f t="shared" ref="S83" si="180">SUM(S84:S97)+SUM(S100:S112)</f>
        <v>0</v>
      </c>
      <c r="T83" s="71">
        <f t="shared" ref="T83" si="181">SUM(T84:T97)+SUM(T100:T112)</f>
        <v>0</v>
      </c>
      <c r="U83" s="71">
        <f t="shared" ref="U83" si="182">SUM(U84:U97)+SUM(U100:U112)</f>
        <v>0</v>
      </c>
      <c r="V83" s="71">
        <f t="shared" ref="V83" si="183">SUM(V84:V97)+SUM(V100:V112)</f>
        <v>0</v>
      </c>
      <c r="W83" s="26">
        <f>(IFERROR(V83/$E83,0))</f>
        <v>0</v>
      </c>
      <c r="X83" s="71">
        <f t="shared" ref="X83" si="184">SUM(X84:X97)+SUM(X100:X112)</f>
        <v>0</v>
      </c>
      <c r="Y83" s="26">
        <f>(IFERROR(X83/V83,0))</f>
        <v>0</v>
      </c>
      <c r="Z83" s="71">
        <f t="shared" ref="Z83" si="185">SUM(Z84:Z97)+SUM(Z100:Z112)</f>
        <v>0</v>
      </c>
      <c r="AA83" s="71">
        <f t="shared" ref="AA83" si="186">SUM(AA84:AA97)+SUM(AA100:AA112)</f>
        <v>0</v>
      </c>
      <c r="AB83" s="71">
        <f t="shared" ref="AB83" si="187">SUM(AB84:AB97)+SUM(AB100:AB112)</f>
        <v>0</v>
      </c>
      <c r="AC83" s="71">
        <f t="shared" ref="AC83" si="188">SUM(AC84:AC97)+SUM(AC100:AC112)</f>
        <v>0</v>
      </c>
      <c r="AD83" s="71">
        <f t="shared" ref="AD83" si="189">SUM(AD84:AD97)+SUM(AD100:AD112)</f>
        <v>0</v>
      </c>
      <c r="AE83" s="71">
        <f t="shared" ref="AE83" si="190">SUM(AE84:AE97)+SUM(AE100:AE112)</f>
        <v>0</v>
      </c>
      <c r="AF83" s="71">
        <f t="shared" ref="AF83" si="191">SUM(AF84:AF97)+SUM(AF100:AF112)</f>
        <v>0</v>
      </c>
      <c r="AG83" s="26">
        <f>(IFERROR(AF83/$E83,0))</f>
        <v>0</v>
      </c>
      <c r="AH83" s="71">
        <f t="shared" ref="AH83" si="192">SUM(AH84:AH97)+SUM(AH100:AH112)</f>
        <v>0</v>
      </c>
      <c r="AI83" s="26">
        <f>(IFERROR(AH83/AF83,0))</f>
        <v>0</v>
      </c>
      <c r="AJ83" s="71">
        <f t="shared" ref="AJ83" si="193">SUM(AJ84:AJ97)+SUM(AJ100:AJ112)</f>
        <v>0</v>
      </c>
      <c r="AK83" s="71">
        <f t="shared" ref="AK83" si="194">SUM(AK84:AK97)+SUM(AK100:AK112)</f>
        <v>0</v>
      </c>
      <c r="AL83" s="71">
        <f t="shared" ref="AL83" si="195">SUM(AL84:AL97)+SUM(AL100:AL112)</f>
        <v>0</v>
      </c>
      <c r="AM83" s="71">
        <f t="shared" ref="AM83" si="196">SUM(AM84:AM97)+SUM(AM100:AM112)</f>
        <v>0</v>
      </c>
      <c r="AN83" s="71">
        <f t="shared" ref="AN83" si="197">SUM(AN84:AN97)+SUM(AN100:AN112)</f>
        <v>0</v>
      </c>
      <c r="AO83" s="71">
        <f t="shared" ref="AO83" si="198">SUM(AO84:AO97)+SUM(AO100:AO112)</f>
        <v>0</v>
      </c>
      <c r="AP83" s="71">
        <f t="shared" ref="AP83" si="199">SUM(AP84:AP97)+SUM(AP100:AP112)</f>
        <v>0</v>
      </c>
      <c r="AQ83" s="26">
        <f>(IFERROR(AP83/$E83,0))</f>
        <v>0</v>
      </c>
      <c r="AR83" s="71">
        <f t="shared" ref="AR83" si="200">SUM(AR84:AR97)+SUM(AR100:AR112)</f>
        <v>0</v>
      </c>
      <c r="AS83" s="26">
        <f>(IFERROR(AR83/AP83,0))</f>
        <v>0</v>
      </c>
      <c r="AT83" s="71">
        <f t="shared" ref="AT83" si="201">SUM(AT84:AT97)+SUM(AT100:AT112)</f>
        <v>0</v>
      </c>
      <c r="AU83" s="26">
        <f>(IFERROR(AT83/$E83,0))</f>
        <v>0</v>
      </c>
      <c r="AV83" s="71">
        <f t="shared" ref="AV83" si="202">SUM(AV84:AV97)+SUM(AV100:AV112)</f>
        <v>0</v>
      </c>
      <c r="AW83" s="26">
        <f>(IFERROR(AV83/AT83,0))</f>
        <v>0</v>
      </c>
      <c r="AX83" s="71">
        <f t="shared" ref="AX83" si="203">SUM(AX84:AX97)+SUM(AX100:AX112)</f>
        <v>0</v>
      </c>
    </row>
    <row r="84" spans="1:50" s="58" customFormat="1" ht="15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204">SUM(C84:D84)</f>
        <v>0</v>
      </c>
      <c r="F84" s="56"/>
      <c r="G84" s="56"/>
      <c r="H84" s="36"/>
      <c r="I84" s="36"/>
      <c r="J84" s="36"/>
      <c r="K84" s="36"/>
      <c r="L84" s="33">
        <f t="shared" ref="L84:L112" si="205">F84+H84+J84</f>
        <v>0</v>
      </c>
      <c r="M84" s="34">
        <f t="shared" ref="M84:M113" si="206">(IFERROR(L84/$E84,0))</f>
        <v>0</v>
      </c>
      <c r="N84" s="33">
        <f t="shared" ref="N84:N112" si="207">G84+I84+K84</f>
        <v>0</v>
      </c>
      <c r="O84" s="34">
        <f t="shared" ref="O84:O114" si="208">(IFERROR(N84/L84,0))</f>
        <v>0</v>
      </c>
      <c r="P84" s="56"/>
      <c r="Q84" s="56"/>
      <c r="R84" s="36"/>
      <c r="S84" s="36"/>
      <c r="T84" s="36"/>
      <c r="U84" s="36"/>
      <c r="V84" s="33">
        <f t="shared" ref="V84:V112" si="209">P84+R84+T84</f>
        <v>0</v>
      </c>
      <c r="W84" s="34">
        <f t="shared" ref="W84:W113" si="210">(IFERROR(V84/$E84,0))</f>
        <v>0</v>
      </c>
      <c r="X84" s="33">
        <f t="shared" ref="X84:X112" si="211">Q84+S84+U84</f>
        <v>0</v>
      </c>
      <c r="Y84" s="34">
        <f t="shared" ref="Y84:Y140" si="212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213">Z84+AB84+AD84</f>
        <v>0</v>
      </c>
      <c r="AG84" s="34">
        <f t="shared" ref="AG84:AG113" si="214">(IFERROR(AF84/$E84,0))</f>
        <v>0</v>
      </c>
      <c r="AH84" s="33">
        <f t="shared" ref="AH84:AH112" si="215">AA84+AC84+AE84</f>
        <v>0</v>
      </c>
      <c r="AI84" s="34">
        <f t="shared" ref="AI84:AI140" si="216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217">AJ84+AL84+AN84</f>
        <v>0</v>
      </c>
      <c r="AQ84" s="34">
        <f t="shared" ref="AQ84:AQ114" si="218">(IFERROR(AP84/$E84,0))</f>
        <v>0</v>
      </c>
      <c r="AR84" s="33">
        <f t="shared" ref="AR84:AR112" si="219">AK84+AM84+AO84</f>
        <v>0</v>
      </c>
      <c r="AS84" s="34">
        <f t="shared" ref="AS84:AS140" si="220">(IFERROR(AR84/AP84,0))</f>
        <v>0</v>
      </c>
      <c r="AT84" s="33">
        <f t="shared" si="40"/>
        <v>0</v>
      </c>
      <c r="AU84" s="34">
        <f t="shared" ref="AU84:AU113" si="221">(IFERROR(AT84/$E84,0))</f>
        <v>0</v>
      </c>
      <c r="AV84" s="33">
        <f t="shared" si="41"/>
        <v>0</v>
      </c>
      <c r="AW84" s="34">
        <f t="shared" ref="AW84:AW140" si="222">(IFERROR(AV84/AT84,0))</f>
        <v>0</v>
      </c>
      <c r="AX84" s="57">
        <f t="shared" si="42"/>
        <v>0</v>
      </c>
    </row>
    <row r="85" spans="1:50" s="58" customFormat="1" ht="15" x14ac:dyDescent="0.25">
      <c r="A85" s="59">
        <v>31120</v>
      </c>
      <c r="B85" s="63" t="s">
        <v>80</v>
      </c>
      <c r="C85" s="36">
        <v>0</v>
      </c>
      <c r="D85" s="64"/>
      <c r="E85" s="36">
        <f t="shared" si="204"/>
        <v>0</v>
      </c>
      <c r="F85" s="56"/>
      <c r="G85" s="56"/>
      <c r="H85" s="36"/>
      <c r="I85" s="36"/>
      <c r="J85" s="36"/>
      <c r="K85" s="36"/>
      <c r="L85" s="33">
        <f t="shared" si="205"/>
        <v>0</v>
      </c>
      <c r="M85" s="34">
        <f t="shared" si="206"/>
        <v>0</v>
      </c>
      <c r="N85" s="33">
        <f t="shared" si="207"/>
        <v>0</v>
      </c>
      <c r="O85" s="34">
        <f t="shared" si="208"/>
        <v>0</v>
      </c>
      <c r="P85" s="56"/>
      <c r="Q85" s="56"/>
      <c r="R85" s="36"/>
      <c r="S85" s="36"/>
      <c r="T85" s="36"/>
      <c r="U85" s="36"/>
      <c r="V85" s="33">
        <f t="shared" si="209"/>
        <v>0</v>
      </c>
      <c r="W85" s="34">
        <f t="shared" si="210"/>
        <v>0</v>
      </c>
      <c r="X85" s="33">
        <f t="shared" si="211"/>
        <v>0</v>
      </c>
      <c r="Y85" s="34">
        <f t="shared" si="212"/>
        <v>0</v>
      </c>
      <c r="Z85" s="36"/>
      <c r="AA85" s="36"/>
      <c r="AB85" s="36"/>
      <c r="AC85" s="36"/>
      <c r="AD85" s="36"/>
      <c r="AE85" s="36"/>
      <c r="AF85" s="33">
        <f t="shared" si="213"/>
        <v>0</v>
      </c>
      <c r="AG85" s="34">
        <f t="shared" si="214"/>
        <v>0</v>
      </c>
      <c r="AH85" s="33">
        <f t="shared" si="215"/>
        <v>0</v>
      </c>
      <c r="AI85" s="34">
        <f t="shared" si="216"/>
        <v>0</v>
      </c>
      <c r="AJ85" s="36"/>
      <c r="AK85" s="36"/>
      <c r="AL85" s="36"/>
      <c r="AM85" s="36"/>
      <c r="AN85" s="36"/>
      <c r="AO85" s="36"/>
      <c r="AP85" s="33">
        <f t="shared" si="217"/>
        <v>0</v>
      </c>
      <c r="AQ85" s="34">
        <f t="shared" si="218"/>
        <v>0</v>
      </c>
      <c r="AR85" s="33">
        <f t="shared" si="219"/>
        <v>0</v>
      </c>
      <c r="AS85" s="34">
        <f t="shared" si="220"/>
        <v>0</v>
      </c>
      <c r="AT85" s="33">
        <f t="shared" si="40"/>
        <v>0</v>
      </c>
      <c r="AU85" s="34">
        <f t="shared" si="221"/>
        <v>0</v>
      </c>
      <c r="AV85" s="33">
        <f t="shared" si="41"/>
        <v>0</v>
      </c>
      <c r="AW85" s="34">
        <f t="shared" si="222"/>
        <v>0</v>
      </c>
      <c r="AX85" s="57">
        <f t="shared" si="42"/>
        <v>0</v>
      </c>
    </row>
    <row r="86" spans="1:50" s="58" customFormat="1" ht="15" x14ac:dyDescent="0.25">
      <c r="A86" s="59">
        <v>31140</v>
      </c>
      <c r="B86" s="63" t="s">
        <v>81</v>
      </c>
      <c r="C86" s="36">
        <v>0</v>
      </c>
      <c r="D86" s="64"/>
      <c r="E86" s="36">
        <f t="shared" si="204"/>
        <v>0</v>
      </c>
      <c r="F86" s="56"/>
      <c r="G86" s="56"/>
      <c r="H86" s="36"/>
      <c r="I86" s="36"/>
      <c r="J86" s="36"/>
      <c r="K86" s="36"/>
      <c r="L86" s="33">
        <f t="shared" si="205"/>
        <v>0</v>
      </c>
      <c r="M86" s="34">
        <f t="shared" si="206"/>
        <v>0</v>
      </c>
      <c r="N86" s="33">
        <f t="shared" si="207"/>
        <v>0</v>
      </c>
      <c r="O86" s="34">
        <f t="shared" si="208"/>
        <v>0</v>
      </c>
      <c r="P86" s="56"/>
      <c r="Q86" s="56"/>
      <c r="R86" s="36"/>
      <c r="S86" s="36"/>
      <c r="T86" s="36"/>
      <c r="U86" s="36"/>
      <c r="V86" s="33">
        <f t="shared" si="209"/>
        <v>0</v>
      </c>
      <c r="W86" s="34">
        <f t="shared" si="210"/>
        <v>0</v>
      </c>
      <c r="X86" s="33">
        <f t="shared" si="211"/>
        <v>0</v>
      </c>
      <c r="Y86" s="34">
        <f t="shared" si="212"/>
        <v>0</v>
      </c>
      <c r="Z86" s="36"/>
      <c r="AA86" s="36"/>
      <c r="AB86" s="36"/>
      <c r="AC86" s="36"/>
      <c r="AD86" s="36"/>
      <c r="AE86" s="36"/>
      <c r="AF86" s="33">
        <f t="shared" si="213"/>
        <v>0</v>
      </c>
      <c r="AG86" s="34">
        <f t="shared" si="214"/>
        <v>0</v>
      </c>
      <c r="AH86" s="33">
        <f t="shared" si="215"/>
        <v>0</v>
      </c>
      <c r="AI86" s="34">
        <f t="shared" si="216"/>
        <v>0</v>
      </c>
      <c r="AJ86" s="36"/>
      <c r="AK86" s="36"/>
      <c r="AL86" s="36"/>
      <c r="AM86" s="36"/>
      <c r="AN86" s="36"/>
      <c r="AO86" s="36"/>
      <c r="AP86" s="33">
        <f t="shared" si="217"/>
        <v>0</v>
      </c>
      <c r="AQ86" s="34">
        <f t="shared" si="218"/>
        <v>0</v>
      </c>
      <c r="AR86" s="33">
        <f t="shared" si="219"/>
        <v>0</v>
      </c>
      <c r="AS86" s="34">
        <f t="shared" si="220"/>
        <v>0</v>
      </c>
      <c r="AT86" s="33">
        <f t="shared" si="40"/>
        <v>0</v>
      </c>
      <c r="AU86" s="34">
        <f t="shared" si="221"/>
        <v>0</v>
      </c>
      <c r="AV86" s="33">
        <f t="shared" si="41"/>
        <v>0</v>
      </c>
      <c r="AW86" s="34">
        <f t="shared" si="222"/>
        <v>0</v>
      </c>
      <c r="AX86" s="57">
        <f t="shared" si="42"/>
        <v>0</v>
      </c>
    </row>
    <row r="87" spans="1:50" s="58" customFormat="1" ht="15" x14ac:dyDescent="0.25">
      <c r="A87" s="59">
        <v>31300</v>
      </c>
      <c r="B87" s="63" t="s">
        <v>82</v>
      </c>
      <c r="C87" s="36">
        <v>0</v>
      </c>
      <c r="D87" s="64"/>
      <c r="E87" s="36">
        <f t="shared" si="204"/>
        <v>0</v>
      </c>
      <c r="F87" s="56"/>
      <c r="G87" s="56"/>
      <c r="H87" s="36"/>
      <c r="I87" s="36"/>
      <c r="J87" s="36"/>
      <c r="K87" s="36"/>
      <c r="L87" s="33">
        <f t="shared" si="205"/>
        <v>0</v>
      </c>
      <c r="M87" s="34">
        <f t="shared" si="206"/>
        <v>0</v>
      </c>
      <c r="N87" s="33">
        <f t="shared" si="207"/>
        <v>0</v>
      </c>
      <c r="O87" s="34">
        <f t="shared" si="208"/>
        <v>0</v>
      </c>
      <c r="P87" s="56"/>
      <c r="Q87" s="56"/>
      <c r="R87" s="36"/>
      <c r="S87" s="36"/>
      <c r="T87" s="36"/>
      <c r="U87" s="36"/>
      <c r="V87" s="33">
        <f t="shared" si="209"/>
        <v>0</v>
      </c>
      <c r="W87" s="34">
        <f t="shared" si="210"/>
        <v>0</v>
      </c>
      <c r="X87" s="33">
        <f t="shared" si="211"/>
        <v>0</v>
      </c>
      <c r="Y87" s="34">
        <f t="shared" si="212"/>
        <v>0</v>
      </c>
      <c r="Z87" s="36"/>
      <c r="AA87" s="36"/>
      <c r="AB87" s="36"/>
      <c r="AC87" s="36"/>
      <c r="AD87" s="36"/>
      <c r="AE87" s="36"/>
      <c r="AF87" s="33">
        <f t="shared" si="213"/>
        <v>0</v>
      </c>
      <c r="AG87" s="34">
        <f t="shared" si="214"/>
        <v>0</v>
      </c>
      <c r="AH87" s="33">
        <f t="shared" si="215"/>
        <v>0</v>
      </c>
      <c r="AI87" s="34">
        <f t="shared" si="216"/>
        <v>0</v>
      </c>
      <c r="AJ87" s="36"/>
      <c r="AK87" s="36"/>
      <c r="AL87" s="36"/>
      <c r="AM87" s="36"/>
      <c r="AN87" s="36"/>
      <c r="AO87" s="36"/>
      <c r="AP87" s="33">
        <f t="shared" si="217"/>
        <v>0</v>
      </c>
      <c r="AQ87" s="34">
        <f t="shared" si="218"/>
        <v>0</v>
      </c>
      <c r="AR87" s="33">
        <f t="shared" si="219"/>
        <v>0</v>
      </c>
      <c r="AS87" s="34">
        <f t="shared" si="220"/>
        <v>0</v>
      </c>
      <c r="AT87" s="33">
        <f t="shared" si="40"/>
        <v>0</v>
      </c>
      <c r="AU87" s="34">
        <f t="shared" si="221"/>
        <v>0</v>
      </c>
      <c r="AV87" s="33">
        <f t="shared" si="41"/>
        <v>0</v>
      </c>
      <c r="AW87" s="34">
        <f t="shared" si="222"/>
        <v>0</v>
      </c>
      <c r="AX87" s="57">
        <f t="shared" si="42"/>
        <v>0</v>
      </c>
    </row>
    <row r="88" spans="1:50" s="58" customFormat="1" ht="15" x14ac:dyDescent="0.25">
      <c r="A88" s="37">
        <v>32100</v>
      </c>
      <c r="B88" s="63" t="s">
        <v>83</v>
      </c>
      <c r="C88" s="36">
        <v>0</v>
      </c>
      <c r="D88" s="64"/>
      <c r="E88" s="36">
        <f t="shared" si="204"/>
        <v>0</v>
      </c>
      <c r="F88" s="56"/>
      <c r="G88" s="56"/>
      <c r="H88" s="36"/>
      <c r="I88" s="36"/>
      <c r="J88" s="36"/>
      <c r="K88" s="36"/>
      <c r="L88" s="33">
        <f t="shared" si="205"/>
        <v>0</v>
      </c>
      <c r="M88" s="34">
        <f t="shared" si="206"/>
        <v>0</v>
      </c>
      <c r="N88" s="33">
        <f t="shared" si="207"/>
        <v>0</v>
      </c>
      <c r="O88" s="34">
        <f t="shared" si="208"/>
        <v>0</v>
      </c>
      <c r="P88" s="56"/>
      <c r="Q88" s="56"/>
      <c r="R88" s="36"/>
      <c r="S88" s="36"/>
      <c r="T88" s="36"/>
      <c r="U88" s="36"/>
      <c r="V88" s="33">
        <f t="shared" si="209"/>
        <v>0</v>
      </c>
      <c r="W88" s="34">
        <f t="shared" si="210"/>
        <v>0</v>
      </c>
      <c r="X88" s="33">
        <f t="shared" si="211"/>
        <v>0</v>
      </c>
      <c r="Y88" s="34">
        <f t="shared" si="212"/>
        <v>0</v>
      </c>
      <c r="Z88" s="36"/>
      <c r="AA88" s="36"/>
      <c r="AB88" s="36"/>
      <c r="AC88" s="36"/>
      <c r="AD88" s="36"/>
      <c r="AE88" s="36"/>
      <c r="AF88" s="33">
        <f t="shared" si="213"/>
        <v>0</v>
      </c>
      <c r="AG88" s="34">
        <f t="shared" si="214"/>
        <v>0</v>
      </c>
      <c r="AH88" s="33">
        <f t="shared" si="215"/>
        <v>0</v>
      </c>
      <c r="AI88" s="34">
        <f t="shared" si="216"/>
        <v>0</v>
      </c>
      <c r="AJ88" s="36"/>
      <c r="AK88" s="36"/>
      <c r="AL88" s="36"/>
      <c r="AM88" s="36"/>
      <c r="AN88" s="36"/>
      <c r="AO88" s="36"/>
      <c r="AP88" s="33">
        <f t="shared" si="217"/>
        <v>0</v>
      </c>
      <c r="AQ88" s="34">
        <f t="shared" si="218"/>
        <v>0</v>
      </c>
      <c r="AR88" s="33">
        <f t="shared" si="219"/>
        <v>0</v>
      </c>
      <c r="AS88" s="34">
        <f t="shared" si="220"/>
        <v>0</v>
      </c>
      <c r="AT88" s="33">
        <f t="shared" si="40"/>
        <v>0</v>
      </c>
      <c r="AU88" s="34">
        <f t="shared" si="221"/>
        <v>0</v>
      </c>
      <c r="AV88" s="33">
        <f t="shared" si="41"/>
        <v>0</v>
      </c>
      <c r="AW88" s="34">
        <f t="shared" si="222"/>
        <v>0</v>
      </c>
      <c r="AX88" s="57">
        <f t="shared" si="42"/>
        <v>0</v>
      </c>
    </row>
    <row r="89" spans="1:50" s="58" customFormat="1" ht="15" x14ac:dyDescent="0.25">
      <c r="A89" s="37">
        <v>32200</v>
      </c>
      <c r="B89" s="63" t="s">
        <v>84</v>
      </c>
      <c r="C89" s="36">
        <v>0</v>
      </c>
      <c r="D89" s="64"/>
      <c r="E89" s="36">
        <f t="shared" si="204"/>
        <v>0</v>
      </c>
      <c r="F89" s="56"/>
      <c r="G89" s="56"/>
      <c r="H89" s="36"/>
      <c r="I89" s="36"/>
      <c r="J89" s="36"/>
      <c r="K89" s="36"/>
      <c r="L89" s="33">
        <f t="shared" si="205"/>
        <v>0</v>
      </c>
      <c r="M89" s="34">
        <f t="shared" si="206"/>
        <v>0</v>
      </c>
      <c r="N89" s="33">
        <f t="shared" si="207"/>
        <v>0</v>
      </c>
      <c r="O89" s="34">
        <f t="shared" si="208"/>
        <v>0</v>
      </c>
      <c r="P89" s="56"/>
      <c r="Q89" s="56"/>
      <c r="R89" s="36"/>
      <c r="S89" s="36"/>
      <c r="T89" s="36"/>
      <c r="U89" s="36"/>
      <c r="V89" s="33">
        <f t="shared" si="209"/>
        <v>0</v>
      </c>
      <c r="W89" s="34">
        <f t="shared" si="210"/>
        <v>0</v>
      </c>
      <c r="X89" s="33">
        <f t="shared" si="211"/>
        <v>0</v>
      </c>
      <c r="Y89" s="34">
        <f t="shared" si="212"/>
        <v>0</v>
      </c>
      <c r="Z89" s="36"/>
      <c r="AA89" s="36"/>
      <c r="AB89" s="36"/>
      <c r="AC89" s="36"/>
      <c r="AD89" s="36"/>
      <c r="AE89" s="36"/>
      <c r="AF89" s="33">
        <f t="shared" si="213"/>
        <v>0</v>
      </c>
      <c r="AG89" s="34">
        <f t="shared" si="214"/>
        <v>0</v>
      </c>
      <c r="AH89" s="33">
        <f t="shared" si="215"/>
        <v>0</v>
      </c>
      <c r="AI89" s="34">
        <f t="shared" si="216"/>
        <v>0</v>
      </c>
      <c r="AJ89" s="36"/>
      <c r="AK89" s="36"/>
      <c r="AL89" s="36"/>
      <c r="AM89" s="36"/>
      <c r="AN89" s="36"/>
      <c r="AO89" s="36"/>
      <c r="AP89" s="33">
        <f t="shared" si="217"/>
        <v>0</v>
      </c>
      <c r="AQ89" s="34">
        <f t="shared" si="218"/>
        <v>0</v>
      </c>
      <c r="AR89" s="33">
        <f t="shared" si="219"/>
        <v>0</v>
      </c>
      <c r="AS89" s="34">
        <f t="shared" si="220"/>
        <v>0</v>
      </c>
      <c r="AT89" s="33">
        <f t="shared" si="40"/>
        <v>0</v>
      </c>
      <c r="AU89" s="34">
        <f t="shared" si="221"/>
        <v>0</v>
      </c>
      <c r="AV89" s="33">
        <f t="shared" si="41"/>
        <v>0</v>
      </c>
      <c r="AW89" s="34">
        <f t="shared" si="222"/>
        <v>0</v>
      </c>
      <c r="AX89" s="57">
        <f t="shared" si="42"/>
        <v>0</v>
      </c>
    </row>
    <row r="90" spans="1:50" s="58" customFormat="1" ht="15" x14ac:dyDescent="0.25">
      <c r="A90" s="37">
        <v>32300</v>
      </c>
      <c r="B90" s="63" t="s">
        <v>85</v>
      </c>
      <c r="C90" s="36">
        <v>0</v>
      </c>
      <c r="D90" s="64"/>
      <c r="E90" s="36">
        <f t="shared" si="204"/>
        <v>0</v>
      </c>
      <c r="F90" s="56"/>
      <c r="G90" s="56"/>
      <c r="H90" s="36"/>
      <c r="I90" s="36"/>
      <c r="J90" s="36"/>
      <c r="K90" s="36"/>
      <c r="L90" s="33">
        <f t="shared" si="205"/>
        <v>0</v>
      </c>
      <c r="M90" s="34">
        <f t="shared" si="206"/>
        <v>0</v>
      </c>
      <c r="N90" s="33">
        <f t="shared" si="207"/>
        <v>0</v>
      </c>
      <c r="O90" s="34">
        <f t="shared" si="208"/>
        <v>0</v>
      </c>
      <c r="P90" s="56"/>
      <c r="Q90" s="56"/>
      <c r="R90" s="36"/>
      <c r="S90" s="36"/>
      <c r="T90" s="36"/>
      <c r="U90" s="36"/>
      <c r="V90" s="33">
        <f t="shared" si="209"/>
        <v>0</v>
      </c>
      <c r="W90" s="34">
        <f t="shared" si="210"/>
        <v>0</v>
      </c>
      <c r="X90" s="33">
        <f t="shared" si="211"/>
        <v>0</v>
      </c>
      <c r="Y90" s="34">
        <f t="shared" si="212"/>
        <v>0</v>
      </c>
      <c r="Z90" s="36"/>
      <c r="AA90" s="36"/>
      <c r="AB90" s="36"/>
      <c r="AC90" s="36"/>
      <c r="AD90" s="36"/>
      <c r="AE90" s="36"/>
      <c r="AF90" s="33">
        <f t="shared" si="213"/>
        <v>0</v>
      </c>
      <c r="AG90" s="34">
        <f t="shared" si="214"/>
        <v>0</v>
      </c>
      <c r="AH90" s="33">
        <f t="shared" si="215"/>
        <v>0</v>
      </c>
      <c r="AI90" s="34">
        <f t="shared" si="216"/>
        <v>0</v>
      </c>
      <c r="AJ90" s="36"/>
      <c r="AK90" s="36"/>
      <c r="AL90" s="36"/>
      <c r="AM90" s="36"/>
      <c r="AN90" s="36"/>
      <c r="AO90" s="36"/>
      <c r="AP90" s="33">
        <f t="shared" si="217"/>
        <v>0</v>
      </c>
      <c r="AQ90" s="34">
        <f t="shared" si="218"/>
        <v>0</v>
      </c>
      <c r="AR90" s="33">
        <f t="shared" si="219"/>
        <v>0</v>
      </c>
      <c r="AS90" s="34">
        <f t="shared" si="220"/>
        <v>0</v>
      </c>
      <c r="AT90" s="33">
        <f t="shared" si="40"/>
        <v>0</v>
      </c>
      <c r="AU90" s="34">
        <f t="shared" si="221"/>
        <v>0</v>
      </c>
      <c r="AV90" s="33">
        <f t="shared" si="41"/>
        <v>0</v>
      </c>
      <c r="AW90" s="34">
        <f t="shared" si="222"/>
        <v>0</v>
      </c>
      <c r="AX90" s="57">
        <f t="shared" si="42"/>
        <v>0</v>
      </c>
    </row>
    <row r="91" spans="1:50" s="58" customFormat="1" ht="15" x14ac:dyDescent="0.25">
      <c r="A91" s="37">
        <v>32500</v>
      </c>
      <c r="B91" s="63" t="s">
        <v>86</v>
      </c>
      <c r="C91" s="36">
        <v>0</v>
      </c>
      <c r="D91" s="64"/>
      <c r="E91" s="36">
        <f t="shared" si="204"/>
        <v>0</v>
      </c>
      <c r="F91" s="56"/>
      <c r="G91" s="56"/>
      <c r="H91" s="36"/>
      <c r="I91" s="36"/>
      <c r="J91" s="36"/>
      <c r="K91" s="36"/>
      <c r="L91" s="33">
        <f t="shared" si="205"/>
        <v>0</v>
      </c>
      <c r="M91" s="34">
        <f t="shared" si="206"/>
        <v>0</v>
      </c>
      <c r="N91" s="33">
        <f t="shared" si="207"/>
        <v>0</v>
      </c>
      <c r="O91" s="34">
        <f t="shared" si="208"/>
        <v>0</v>
      </c>
      <c r="P91" s="56"/>
      <c r="Q91" s="56"/>
      <c r="R91" s="36"/>
      <c r="S91" s="36"/>
      <c r="T91" s="36"/>
      <c r="U91" s="36"/>
      <c r="V91" s="33">
        <f t="shared" si="209"/>
        <v>0</v>
      </c>
      <c r="W91" s="34">
        <f t="shared" si="210"/>
        <v>0</v>
      </c>
      <c r="X91" s="33">
        <f t="shared" si="211"/>
        <v>0</v>
      </c>
      <c r="Y91" s="34">
        <f t="shared" si="212"/>
        <v>0</v>
      </c>
      <c r="Z91" s="36"/>
      <c r="AA91" s="36"/>
      <c r="AB91" s="36"/>
      <c r="AC91" s="36"/>
      <c r="AD91" s="36"/>
      <c r="AE91" s="36"/>
      <c r="AF91" s="33">
        <f t="shared" si="213"/>
        <v>0</v>
      </c>
      <c r="AG91" s="34">
        <f t="shared" si="214"/>
        <v>0</v>
      </c>
      <c r="AH91" s="33">
        <f t="shared" si="215"/>
        <v>0</v>
      </c>
      <c r="AI91" s="34">
        <f t="shared" si="216"/>
        <v>0</v>
      </c>
      <c r="AJ91" s="36"/>
      <c r="AK91" s="36"/>
      <c r="AL91" s="36"/>
      <c r="AM91" s="36"/>
      <c r="AN91" s="36"/>
      <c r="AO91" s="36"/>
      <c r="AP91" s="33">
        <f t="shared" si="217"/>
        <v>0</v>
      </c>
      <c r="AQ91" s="34">
        <f t="shared" si="218"/>
        <v>0</v>
      </c>
      <c r="AR91" s="33">
        <f t="shared" si="219"/>
        <v>0</v>
      </c>
      <c r="AS91" s="34">
        <f t="shared" si="220"/>
        <v>0</v>
      </c>
      <c r="AT91" s="33">
        <f t="shared" si="40"/>
        <v>0</v>
      </c>
      <c r="AU91" s="34">
        <f t="shared" si="221"/>
        <v>0</v>
      </c>
      <c r="AV91" s="33">
        <f t="shared" si="41"/>
        <v>0</v>
      </c>
      <c r="AW91" s="34">
        <f t="shared" si="222"/>
        <v>0</v>
      </c>
      <c r="AX91" s="57">
        <f t="shared" si="42"/>
        <v>0</v>
      </c>
    </row>
    <row r="92" spans="1:50" s="58" customFormat="1" ht="15" x14ac:dyDescent="0.25">
      <c r="A92" s="37">
        <v>33100</v>
      </c>
      <c r="B92" s="63" t="s">
        <v>150</v>
      </c>
      <c r="C92" s="36">
        <v>0</v>
      </c>
      <c r="D92" s="64"/>
      <c r="E92" s="36">
        <f t="shared" si="204"/>
        <v>0</v>
      </c>
      <c r="F92" s="56"/>
      <c r="G92" s="56"/>
      <c r="H92" s="36"/>
      <c r="I92" s="36"/>
      <c r="J92" s="36"/>
      <c r="K92" s="36"/>
      <c r="L92" s="33">
        <f t="shared" si="205"/>
        <v>0</v>
      </c>
      <c r="M92" s="34">
        <f t="shared" si="206"/>
        <v>0</v>
      </c>
      <c r="N92" s="33">
        <f t="shared" si="207"/>
        <v>0</v>
      </c>
      <c r="O92" s="34">
        <f t="shared" si="208"/>
        <v>0</v>
      </c>
      <c r="P92" s="56"/>
      <c r="Q92" s="56"/>
      <c r="R92" s="36"/>
      <c r="S92" s="36"/>
      <c r="T92" s="36"/>
      <c r="U92" s="36"/>
      <c r="V92" s="33">
        <f t="shared" si="209"/>
        <v>0</v>
      </c>
      <c r="W92" s="34">
        <f t="shared" si="210"/>
        <v>0</v>
      </c>
      <c r="X92" s="33">
        <f t="shared" si="211"/>
        <v>0</v>
      </c>
      <c r="Y92" s="34">
        <f t="shared" si="212"/>
        <v>0</v>
      </c>
      <c r="Z92" s="36"/>
      <c r="AA92" s="36"/>
      <c r="AB92" s="36"/>
      <c r="AC92" s="36"/>
      <c r="AD92" s="36"/>
      <c r="AE92" s="36"/>
      <c r="AF92" s="33">
        <f t="shared" si="213"/>
        <v>0</v>
      </c>
      <c r="AG92" s="34">
        <f t="shared" si="214"/>
        <v>0</v>
      </c>
      <c r="AH92" s="33">
        <f t="shared" si="215"/>
        <v>0</v>
      </c>
      <c r="AI92" s="34">
        <f t="shared" si="216"/>
        <v>0</v>
      </c>
      <c r="AJ92" s="36"/>
      <c r="AK92" s="36"/>
      <c r="AL92" s="36"/>
      <c r="AM92" s="36"/>
      <c r="AN92" s="36"/>
      <c r="AO92" s="36"/>
      <c r="AP92" s="33">
        <f t="shared" si="217"/>
        <v>0</v>
      </c>
      <c r="AQ92" s="34">
        <f t="shared" si="218"/>
        <v>0</v>
      </c>
      <c r="AR92" s="33">
        <f t="shared" si="219"/>
        <v>0</v>
      </c>
      <c r="AS92" s="34">
        <f t="shared" si="220"/>
        <v>0</v>
      </c>
      <c r="AT92" s="33">
        <f t="shared" si="40"/>
        <v>0</v>
      </c>
      <c r="AU92" s="34">
        <f t="shared" si="221"/>
        <v>0</v>
      </c>
      <c r="AV92" s="33">
        <f t="shared" si="41"/>
        <v>0</v>
      </c>
      <c r="AW92" s="34">
        <f t="shared" si="222"/>
        <v>0</v>
      </c>
      <c r="AX92" s="57">
        <f t="shared" si="42"/>
        <v>0</v>
      </c>
    </row>
    <row r="93" spans="1:50" s="58" customFormat="1" ht="15" x14ac:dyDescent="0.25">
      <c r="A93" s="37">
        <v>33200</v>
      </c>
      <c r="B93" s="63" t="s">
        <v>87</v>
      </c>
      <c r="C93" s="36">
        <v>0</v>
      </c>
      <c r="D93" s="64"/>
      <c r="E93" s="36">
        <f t="shared" si="204"/>
        <v>0</v>
      </c>
      <c r="F93" s="56"/>
      <c r="G93" s="56"/>
      <c r="H93" s="36"/>
      <c r="I93" s="36"/>
      <c r="J93" s="36"/>
      <c r="K93" s="36"/>
      <c r="L93" s="33">
        <f t="shared" si="205"/>
        <v>0</v>
      </c>
      <c r="M93" s="34">
        <f t="shared" si="206"/>
        <v>0</v>
      </c>
      <c r="N93" s="33">
        <f t="shared" si="207"/>
        <v>0</v>
      </c>
      <c r="O93" s="34">
        <f t="shared" si="208"/>
        <v>0</v>
      </c>
      <c r="P93" s="56"/>
      <c r="Q93" s="56"/>
      <c r="R93" s="36"/>
      <c r="S93" s="36"/>
      <c r="T93" s="36"/>
      <c r="U93" s="36"/>
      <c r="V93" s="33">
        <f t="shared" si="209"/>
        <v>0</v>
      </c>
      <c r="W93" s="34">
        <f t="shared" si="210"/>
        <v>0</v>
      </c>
      <c r="X93" s="33">
        <f t="shared" si="211"/>
        <v>0</v>
      </c>
      <c r="Y93" s="34">
        <f t="shared" si="212"/>
        <v>0</v>
      </c>
      <c r="Z93" s="36"/>
      <c r="AA93" s="36"/>
      <c r="AB93" s="36"/>
      <c r="AC93" s="36"/>
      <c r="AD93" s="36"/>
      <c r="AE93" s="36"/>
      <c r="AF93" s="33">
        <f t="shared" si="213"/>
        <v>0</v>
      </c>
      <c r="AG93" s="34">
        <f t="shared" si="214"/>
        <v>0</v>
      </c>
      <c r="AH93" s="33">
        <f t="shared" si="215"/>
        <v>0</v>
      </c>
      <c r="AI93" s="34">
        <f t="shared" si="216"/>
        <v>0</v>
      </c>
      <c r="AJ93" s="36"/>
      <c r="AK93" s="36"/>
      <c r="AL93" s="36"/>
      <c r="AM93" s="36"/>
      <c r="AN93" s="36"/>
      <c r="AO93" s="36"/>
      <c r="AP93" s="33">
        <f t="shared" si="217"/>
        <v>0</v>
      </c>
      <c r="AQ93" s="34">
        <f t="shared" si="218"/>
        <v>0</v>
      </c>
      <c r="AR93" s="33">
        <f t="shared" si="219"/>
        <v>0</v>
      </c>
      <c r="AS93" s="34">
        <f t="shared" si="220"/>
        <v>0</v>
      </c>
      <c r="AT93" s="33">
        <f t="shared" si="40"/>
        <v>0</v>
      </c>
      <c r="AU93" s="34">
        <f t="shared" si="221"/>
        <v>0</v>
      </c>
      <c r="AV93" s="33">
        <f t="shared" si="41"/>
        <v>0</v>
      </c>
      <c r="AW93" s="34">
        <f t="shared" si="222"/>
        <v>0</v>
      </c>
      <c r="AX93" s="57">
        <f t="shared" si="42"/>
        <v>0</v>
      </c>
    </row>
    <row r="94" spans="1:50" s="58" customFormat="1" ht="15" x14ac:dyDescent="0.25">
      <c r="A94" s="37">
        <v>33300</v>
      </c>
      <c r="B94" s="63" t="s">
        <v>88</v>
      </c>
      <c r="C94" s="36">
        <v>0</v>
      </c>
      <c r="D94" s="64"/>
      <c r="E94" s="36">
        <f t="shared" si="204"/>
        <v>0</v>
      </c>
      <c r="F94" s="56"/>
      <c r="G94" s="56"/>
      <c r="H94" s="36"/>
      <c r="I94" s="36"/>
      <c r="J94" s="36"/>
      <c r="K94" s="36"/>
      <c r="L94" s="33">
        <f t="shared" si="205"/>
        <v>0</v>
      </c>
      <c r="M94" s="34">
        <f t="shared" si="206"/>
        <v>0</v>
      </c>
      <c r="N94" s="33">
        <f t="shared" si="207"/>
        <v>0</v>
      </c>
      <c r="O94" s="34">
        <f t="shared" si="208"/>
        <v>0</v>
      </c>
      <c r="P94" s="56"/>
      <c r="Q94" s="56"/>
      <c r="R94" s="36"/>
      <c r="S94" s="36"/>
      <c r="T94" s="36"/>
      <c r="U94" s="36"/>
      <c r="V94" s="33">
        <f t="shared" si="209"/>
        <v>0</v>
      </c>
      <c r="W94" s="34">
        <f t="shared" si="210"/>
        <v>0</v>
      </c>
      <c r="X94" s="33">
        <f t="shared" si="211"/>
        <v>0</v>
      </c>
      <c r="Y94" s="34">
        <f t="shared" si="212"/>
        <v>0</v>
      </c>
      <c r="Z94" s="36"/>
      <c r="AA94" s="36"/>
      <c r="AB94" s="36"/>
      <c r="AC94" s="36"/>
      <c r="AD94" s="36"/>
      <c r="AE94" s="36"/>
      <c r="AF94" s="33">
        <f t="shared" si="213"/>
        <v>0</v>
      </c>
      <c r="AG94" s="34">
        <f t="shared" si="214"/>
        <v>0</v>
      </c>
      <c r="AH94" s="33">
        <f t="shared" si="215"/>
        <v>0</v>
      </c>
      <c r="AI94" s="34">
        <f t="shared" si="216"/>
        <v>0</v>
      </c>
      <c r="AJ94" s="36"/>
      <c r="AK94" s="36"/>
      <c r="AL94" s="36"/>
      <c r="AM94" s="36"/>
      <c r="AN94" s="36"/>
      <c r="AO94" s="36"/>
      <c r="AP94" s="33">
        <f t="shared" si="217"/>
        <v>0</v>
      </c>
      <c r="AQ94" s="34">
        <f t="shared" si="218"/>
        <v>0</v>
      </c>
      <c r="AR94" s="33">
        <f t="shared" si="219"/>
        <v>0</v>
      </c>
      <c r="AS94" s="34">
        <f t="shared" si="220"/>
        <v>0</v>
      </c>
      <c r="AT94" s="33">
        <f t="shared" ref="AT94:AT112" si="223">L94+V94+AF94+AP94</f>
        <v>0</v>
      </c>
      <c r="AU94" s="34">
        <f t="shared" si="221"/>
        <v>0</v>
      </c>
      <c r="AV94" s="33">
        <f t="shared" ref="AV94:AV112" si="224">N94+X94+AH94+AR94</f>
        <v>0</v>
      </c>
      <c r="AW94" s="34">
        <f t="shared" si="222"/>
        <v>0</v>
      </c>
      <c r="AX94" s="57">
        <f t="shared" ref="AX94:AX146" si="225">E94-AT94</f>
        <v>0</v>
      </c>
    </row>
    <row r="95" spans="1:50" s="58" customFormat="1" ht="15" x14ac:dyDescent="0.25">
      <c r="A95" s="37">
        <v>33400</v>
      </c>
      <c r="B95" s="30" t="s">
        <v>89</v>
      </c>
      <c r="C95" s="36">
        <v>0</v>
      </c>
      <c r="D95" s="36"/>
      <c r="E95" s="36">
        <f t="shared" si="204"/>
        <v>0</v>
      </c>
      <c r="F95" s="56"/>
      <c r="G95" s="56"/>
      <c r="H95" s="36"/>
      <c r="I95" s="36"/>
      <c r="J95" s="36"/>
      <c r="K95" s="36"/>
      <c r="L95" s="33">
        <f t="shared" si="205"/>
        <v>0</v>
      </c>
      <c r="M95" s="34">
        <f t="shared" si="206"/>
        <v>0</v>
      </c>
      <c r="N95" s="33">
        <f t="shared" si="207"/>
        <v>0</v>
      </c>
      <c r="O95" s="34">
        <f t="shared" si="208"/>
        <v>0</v>
      </c>
      <c r="P95" s="56"/>
      <c r="Q95" s="56"/>
      <c r="R95" s="36"/>
      <c r="S95" s="36"/>
      <c r="T95" s="36"/>
      <c r="U95" s="36"/>
      <c r="V95" s="33">
        <f t="shared" si="209"/>
        <v>0</v>
      </c>
      <c r="W95" s="34">
        <f t="shared" si="210"/>
        <v>0</v>
      </c>
      <c r="X95" s="33">
        <f t="shared" si="211"/>
        <v>0</v>
      </c>
      <c r="Y95" s="34">
        <f t="shared" si="212"/>
        <v>0</v>
      </c>
      <c r="Z95" s="36"/>
      <c r="AA95" s="36"/>
      <c r="AB95" s="36"/>
      <c r="AC95" s="36"/>
      <c r="AD95" s="36"/>
      <c r="AE95" s="36"/>
      <c r="AF95" s="33">
        <f t="shared" si="213"/>
        <v>0</v>
      </c>
      <c r="AG95" s="34">
        <f t="shared" si="214"/>
        <v>0</v>
      </c>
      <c r="AH95" s="33">
        <f t="shared" si="215"/>
        <v>0</v>
      </c>
      <c r="AI95" s="34">
        <f t="shared" si="216"/>
        <v>0</v>
      </c>
      <c r="AJ95" s="36"/>
      <c r="AK95" s="36"/>
      <c r="AL95" s="36"/>
      <c r="AM95" s="36"/>
      <c r="AN95" s="36"/>
      <c r="AO95" s="36"/>
      <c r="AP95" s="33">
        <f t="shared" si="217"/>
        <v>0</v>
      </c>
      <c r="AQ95" s="34">
        <f t="shared" si="218"/>
        <v>0</v>
      </c>
      <c r="AR95" s="33">
        <f t="shared" si="219"/>
        <v>0</v>
      </c>
      <c r="AS95" s="34">
        <f t="shared" si="220"/>
        <v>0</v>
      </c>
      <c r="AT95" s="33">
        <f t="shared" si="223"/>
        <v>0</v>
      </c>
      <c r="AU95" s="34">
        <f t="shared" si="221"/>
        <v>0</v>
      </c>
      <c r="AV95" s="33">
        <f t="shared" si="224"/>
        <v>0</v>
      </c>
      <c r="AW95" s="34">
        <f t="shared" si="222"/>
        <v>0</v>
      </c>
      <c r="AX95" s="57">
        <f t="shared" si="225"/>
        <v>0</v>
      </c>
    </row>
    <row r="96" spans="1:50" s="58" customFormat="1" ht="15" x14ac:dyDescent="0.25">
      <c r="A96" s="37">
        <v>34110</v>
      </c>
      <c r="B96" s="60" t="s">
        <v>90</v>
      </c>
      <c r="C96" s="36">
        <v>0</v>
      </c>
      <c r="D96" s="61"/>
      <c r="E96" s="36">
        <f t="shared" si="204"/>
        <v>0</v>
      </c>
      <c r="F96" s="72"/>
      <c r="G96" s="72"/>
      <c r="H96" s="73"/>
      <c r="I96" s="73"/>
      <c r="J96" s="73"/>
      <c r="K96" s="73"/>
      <c r="L96" s="33">
        <f t="shared" si="205"/>
        <v>0</v>
      </c>
      <c r="M96" s="34">
        <f t="shared" si="206"/>
        <v>0</v>
      </c>
      <c r="N96" s="33">
        <f t="shared" si="207"/>
        <v>0</v>
      </c>
      <c r="O96" s="34">
        <f t="shared" si="208"/>
        <v>0</v>
      </c>
      <c r="P96" s="56"/>
      <c r="Q96" s="56"/>
      <c r="R96" s="36"/>
      <c r="S96" s="36"/>
      <c r="T96" s="36"/>
      <c r="U96" s="36"/>
      <c r="V96" s="33">
        <f t="shared" si="209"/>
        <v>0</v>
      </c>
      <c r="W96" s="34">
        <f t="shared" si="210"/>
        <v>0</v>
      </c>
      <c r="X96" s="33">
        <f t="shared" si="211"/>
        <v>0</v>
      </c>
      <c r="Y96" s="34">
        <f t="shared" si="212"/>
        <v>0</v>
      </c>
      <c r="Z96" s="36"/>
      <c r="AA96" s="36"/>
      <c r="AB96" s="36"/>
      <c r="AC96" s="36"/>
      <c r="AD96" s="36"/>
      <c r="AE96" s="36"/>
      <c r="AF96" s="33">
        <f t="shared" si="213"/>
        <v>0</v>
      </c>
      <c r="AG96" s="34">
        <f t="shared" si="214"/>
        <v>0</v>
      </c>
      <c r="AH96" s="33">
        <f t="shared" si="215"/>
        <v>0</v>
      </c>
      <c r="AI96" s="34">
        <f t="shared" si="216"/>
        <v>0</v>
      </c>
      <c r="AJ96" s="36"/>
      <c r="AK96" s="36"/>
      <c r="AL96" s="36"/>
      <c r="AM96" s="36"/>
      <c r="AN96" s="36"/>
      <c r="AO96" s="36"/>
      <c r="AP96" s="33">
        <f t="shared" si="217"/>
        <v>0</v>
      </c>
      <c r="AQ96" s="34">
        <f t="shared" si="218"/>
        <v>0</v>
      </c>
      <c r="AR96" s="33">
        <f t="shared" si="219"/>
        <v>0</v>
      </c>
      <c r="AS96" s="34">
        <f t="shared" si="220"/>
        <v>0</v>
      </c>
      <c r="AT96" s="33">
        <f t="shared" si="223"/>
        <v>0</v>
      </c>
      <c r="AU96" s="34">
        <f t="shared" si="221"/>
        <v>0</v>
      </c>
      <c r="AV96" s="33">
        <f t="shared" si="224"/>
        <v>0</v>
      </c>
      <c r="AW96" s="34">
        <f t="shared" si="222"/>
        <v>0</v>
      </c>
      <c r="AX96" s="57">
        <f t="shared" si="225"/>
        <v>0</v>
      </c>
    </row>
    <row r="97" spans="1:50" s="58" customFormat="1" ht="15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E97" si="226">SUM(D98:D99)</f>
        <v>0</v>
      </c>
      <c r="E97" s="32">
        <f t="shared" si="226"/>
        <v>0</v>
      </c>
      <c r="F97" s="32">
        <f t="shared" ref="F97" si="227">SUM(F98:F99)</f>
        <v>0</v>
      </c>
      <c r="G97" s="32">
        <f t="shared" ref="G97" si="228">SUM(G98:G99)</f>
        <v>0</v>
      </c>
      <c r="H97" s="32">
        <f t="shared" ref="H97" si="229">SUM(H98:H99)</f>
        <v>0</v>
      </c>
      <c r="I97" s="32">
        <f t="shared" ref="I97" si="230">SUM(I98:I99)</f>
        <v>0</v>
      </c>
      <c r="J97" s="32">
        <f t="shared" ref="J97" si="231">SUM(J98:J99)</f>
        <v>0</v>
      </c>
      <c r="K97" s="32">
        <f t="shared" ref="K97" si="232">SUM(K98:K99)</f>
        <v>0</v>
      </c>
      <c r="L97" s="32">
        <f t="shared" ref="L97:N97" si="233">SUM(L98:L99)</f>
        <v>0</v>
      </c>
      <c r="M97" s="89">
        <f t="shared" si="206"/>
        <v>0</v>
      </c>
      <c r="N97" s="32">
        <f t="shared" si="233"/>
        <v>0</v>
      </c>
      <c r="O97" s="89">
        <f t="shared" si="208"/>
        <v>0</v>
      </c>
      <c r="P97" s="32">
        <f t="shared" ref="P97" si="234">SUM(P98:P99)</f>
        <v>0</v>
      </c>
      <c r="Q97" s="32">
        <f t="shared" ref="Q97" si="235">SUM(Q98:Q99)</f>
        <v>0</v>
      </c>
      <c r="R97" s="32">
        <f t="shared" ref="R97" si="236">SUM(R98:R99)</f>
        <v>0</v>
      </c>
      <c r="S97" s="32">
        <f t="shared" ref="S97" si="237">SUM(S98:S99)</f>
        <v>0</v>
      </c>
      <c r="T97" s="32">
        <f t="shared" ref="T97" si="238">SUM(T98:T99)</f>
        <v>0</v>
      </c>
      <c r="U97" s="32">
        <f t="shared" ref="U97" si="239">SUM(U98:U99)</f>
        <v>0</v>
      </c>
      <c r="V97" s="32">
        <f t="shared" ref="V97" si="240">SUM(V98:V99)</f>
        <v>0</v>
      </c>
      <c r="W97" s="89">
        <f t="shared" si="210"/>
        <v>0</v>
      </c>
      <c r="X97" s="32">
        <f t="shared" ref="X97" si="241">SUM(X98:X99)</f>
        <v>0</v>
      </c>
      <c r="Y97" s="89">
        <f t="shared" si="212"/>
        <v>0</v>
      </c>
      <c r="Z97" s="32">
        <f t="shared" ref="Z97" si="242">SUM(Z98:Z99)</f>
        <v>0</v>
      </c>
      <c r="AA97" s="32">
        <f t="shared" ref="AA97" si="243">SUM(AA98:AA99)</f>
        <v>0</v>
      </c>
      <c r="AB97" s="32">
        <f t="shared" ref="AB97" si="244">SUM(AB98:AB99)</f>
        <v>0</v>
      </c>
      <c r="AC97" s="32">
        <f t="shared" ref="AC97" si="245">SUM(AC98:AC99)</f>
        <v>0</v>
      </c>
      <c r="AD97" s="32">
        <f t="shared" ref="AD97" si="246">SUM(AD98:AD99)</f>
        <v>0</v>
      </c>
      <c r="AE97" s="32">
        <f t="shared" ref="AE97" si="247">SUM(AE98:AE99)</f>
        <v>0</v>
      </c>
      <c r="AF97" s="32">
        <f t="shared" ref="AF97" si="248">SUM(AF98:AF99)</f>
        <v>0</v>
      </c>
      <c r="AG97" s="89">
        <f t="shared" si="214"/>
        <v>0</v>
      </c>
      <c r="AH97" s="32">
        <f t="shared" ref="AH97" si="249">SUM(AH98:AH99)</f>
        <v>0</v>
      </c>
      <c r="AI97" s="89">
        <f t="shared" si="216"/>
        <v>0</v>
      </c>
      <c r="AJ97" s="32">
        <f t="shared" ref="AJ97" si="250">SUM(AJ98:AJ99)</f>
        <v>0</v>
      </c>
      <c r="AK97" s="32">
        <f t="shared" ref="AK97" si="251">SUM(AK98:AK99)</f>
        <v>0</v>
      </c>
      <c r="AL97" s="32">
        <f t="shared" ref="AL97" si="252">SUM(AL98:AL99)</f>
        <v>0</v>
      </c>
      <c r="AM97" s="32">
        <f t="shared" ref="AM97" si="253">SUM(AM98:AM99)</f>
        <v>0</v>
      </c>
      <c r="AN97" s="32">
        <f t="shared" ref="AN97" si="254">SUM(AN98:AN99)</f>
        <v>0</v>
      </c>
      <c r="AO97" s="32">
        <f t="shared" ref="AO97" si="255">SUM(AO98:AO99)</f>
        <v>0</v>
      </c>
      <c r="AP97" s="32">
        <f t="shared" ref="AP97" si="256">SUM(AP98:AP99)</f>
        <v>0</v>
      </c>
      <c r="AQ97" s="89">
        <f t="shared" si="218"/>
        <v>0</v>
      </c>
      <c r="AR97" s="32">
        <f t="shared" ref="AR97" si="257">SUM(AR98:AR99)</f>
        <v>0</v>
      </c>
      <c r="AS97" s="89">
        <f t="shared" si="220"/>
        <v>0</v>
      </c>
      <c r="AT97" s="32">
        <f t="shared" ref="AT97" si="258">SUM(AT98:AT99)</f>
        <v>0</v>
      </c>
      <c r="AU97" s="89">
        <f t="shared" si="221"/>
        <v>0</v>
      </c>
      <c r="AV97" s="32">
        <f t="shared" ref="AV97" si="259">SUM(AV98:AV99)</f>
        <v>0</v>
      </c>
      <c r="AW97" s="89">
        <f t="shared" si="222"/>
        <v>0</v>
      </c>
      <c r="AX97" s="32">
        <f t="shared" ref="AX97" si="260">SUM(AX98:AX99)</f>
        <v>0</v>
      </c>
    </row>
    <row r="98" spans="1:50" s="58" customFormat="1" ht="15" x14ac:dyDescent="0.25">
      <c r="A98" s="37"/>
      <c r="B98" s="63" t="s">
        <v>198</v>
      </c>
      <c r="C98" s="36">
        <v>0</v>
      </c>
      <c r="D98" s="61"/>
      <c r="E98" s="36">
        <f t="shared" ref="E98:E99" si="261">SUM(C98:D98)</f>
        <v>0</v>
      </c>
      <c r="F98" s="72"/>
      <c r="G98" s="72"/>
      <c r="H98" s="73"/>
      <c r="I98" s="73"/>
      <c r="J98" s="73"/>
      <c r="K98" s="73"/>
      <c r="L98" s="33">
        <f t="shared" ref="L98:L99" si="262">F98+H98+J98</f>
        <v>0</v>
      </c>
      <c r="M98" s="34">
        <f t="shared" ref="M98:M99" si="263">(IFERROR(L98/$E98,0))</f>
        <v>0</v>
      </c>
      <c r="N98" s="33">
        <f t="shared" ref="N98:N99" si="264">G98+I98+K98</f>
        <v>0</v>
      </c>
      <c r="O98" s="34">
        <f t="shared" ref="O98:O99" si="265">(IFERROR(N98/L98,0))</f>
        <v>0</v>
      </c>
      <c r="P98" s="56"/>
      <c r="Q98" s="56"/>
      <c r="R98" s="36"/>
      <c r="S98" s="36"/>
      <c r="T98" s="36"/>
      <c r="U98" s="36"/>
      <c r="V98" s="33">
        <f t="shared" ref="V98:V99" si="266">P98+R98+T98</f>
        <v>0</v>
      </c>
      <c r="W98" s="34">
        <f t="shared" ref="W98:W99" si="267">(IFERROR(V98/$E98,0))</f>
        <v>0</v>
      </c>
      <c r="X98" s="33">
        <f t="shared" ref="X98:X99" si="268">Q98+S98+U98</f>
        <v>0</v>
      </c>
      <c r="Y98" s="34">
        <f t="shared" ref="Y98:Y99" si="269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270">Z98+AB98+AD98</f>
        <v>0</v>
      </c>
      <c r="AG98" s="34">
        <f t="shared" ref="AG98:AG99" si="271">(IFERROR(AF98/$E98,0))</f>
        <v>0</v>
      </c>
      <c r="AH98" s="33">
        <f t="shared" ref="AH98:AH99" si="272">AA98+AC98+AE98</f>
        <v>0</v>
      </c>
      <c r="AI98" s="34">
        <f t="shared" ref="AI98:AI99" si="273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274">AJ98+AL98+AN98</f>
        <v>0</v>
      </c>
      <c r="AQ98" s="34">
        <f t="shared" ref="AQ98:AQ99" si="275">(IFERROR(AP98/$E98,0))</f>
        <v>0</v>
      </c>
      <c r="AR98" s="33">
        <f t="shared" ref="AR98:AR99" si="276">AK98+AM98+AO98</f>
        <v>0</v>
      </c>
      <c r="AS98" s="34">
        <f t="shared" ref="AS98:AS99" si="277">(IFERROR(AR98/AP98,0))</f>
        <v>0</v>
      </c>
      <c r="AT98" s="33">
        <f t="shared" ref="AT98:AT99" si="278">L98+V98+AF98+AP98</f>
        <v>0</v>
      </c>
      <c r="AU98" s="34">
        <f t="shared" ref="AU98:AU99" si="279">(IFERROR(AT98/$E98,0))</f>
        <v>0</v>
      </c>
      <c r="AV98" s="33">
        <f t="shared" ref="AV98:AV99" si="280">N98+X98+AH98+AR98</f>
        <v>0</v>
      </c>
      <c r="AW98" s="34">
        <f t="shared" ref="AW98:AW99" si="281">(IFERROR(AV98/AT98,0))</f>
        <v>0</v>
      </c>
      <c r="AX98" s="57">
        <f t="shared" ref="AX98:AX99" si="282">E98-AT98</f>
        <v>0</v>
      </c>
    </row>
    <row r="99" spans="1:50" s="58" customFormat="1" ht="15" x14ac:dyDescent="0.25">
      <c r="A99" s="37"/>
      <c r="B99" s="63" t="s">
        <v>199</v>
      </c>
      <c r="C99" s="36">
        <v>0</v>
      </c>
      <c r="D99" s="61"/>
      <c r="E99" s="36">
        <f t="shared" si="261"/>
        <v>0</v>
      </c>
      <c r="F99" s="72"/>
      <c r="G99" s="72"/>
      <c r="H99" s="73"/>
      <c r="I99" s="73"/>
      <c r="J99" s="73"/>
      <c r="K99" s="73"/>
      <c r="L99" s="33">
        <f t="shared" si="262"/>
        <v>0</v>
      </c>
      <c r="M99" s="34">
        <f t="shared" si="263"/>
        <v>0</v>
      </c>
      <c r="N99" s="33">
        <f t="shared" si="264"/>
        <v>0</v>
      </c>
      <c r="O99" s="34">
        <f t="shared" si="265"/>
        <v>0</v>
      </c>
      <c r="P99" s="56"/>
      <c r="Q99" s="56"/>
      <c r="R99" s="36"/>
      <c r="S99" s="36"/>
      <c r="T99" s="36"/>
      <c r="U99" s="36"/>
      <c r="V99" s="33">
        <f t="shared" si="266"/>
        <v>0</v>
      </c>
      <c r="W99" s="34">
        <f t="shared" si="267"/>
        <v>0</v>
      </c>
      <c r="X99" s="33">
        <f t="shared" si="268"/>
        <v>0</v>
      </c>
      <c r="Y99" s="34">
        <f t="shared" si="269"/>
        <v>0</v>
      </c>
      <c r="Z99" s="36"/>
      <c r="AA99" s="36"/>
      <c r="AB99" s="36"/>
      <c r="AC99" s="36"/>
      <c r="AD99" s="36"/>
      <c r="AE99" s="36"/>
      <c r="AF99" s="33">
        <f t="shared" si="270"/>
        <v>0</v>
      </c>
      <c r="AG99" s="34">
        <f t="shared" si="271"/>
        <v>0</v>
      </c>
      <c r="AH99" s="33">
        <f t="shared" si="272"/>
        <v>0</v>
      </c>
      <c r="AI99" s="34">
        <f t="shared" si="273"/>
        <v>0</v>
      </c>
      <c r="AJ99" s="36"/>
      <c r="AK99" s="36"/>
      <c r="AL99" s="36"/>
      <c r="AM99" s="36"/>
      <c r="AN99" s="36"/>
      <c r="AO99" s="36"/>
      <c r="AP99" s="33">
        <f t="shared" si="274"/>
        <v>0</v>
      </c>
      <c r="AQ99" s="34">
        <f t="shared" si="275"/>
        <v>0</v>
      </c>
      <c r="AR99" s="33">
        <f t="shared" si="276"/>
        <v>0</v>
      </c>
      <c r="AS99" s="34">
        <f t="shared" si="277"/>
        <v>0</v>
      </c>
      <c r="AT99" s="33">
        <f t="shared" si="278"/>
        <v>0</v>
      </c>
      <c r="AU99" s="34">
        <f t="shared" si="279"/>
        <v>0</v>
      </c>
      <c r="AV99" s="33">
        <f t="shared" si="280"/>
        <v>0</v>
      </c>
      <c r="AW99" s="34">
        <f t="shared" si="281"/>
        <v>0</v>
      </c>
      <c r="AX99" s="57">
        <f t="shared" si="282"/>
        <v>0</v>
      </c>
    </row>
    <row r="100" spans="1:50" s="58" customFormat="1" ht="15" x14ac:dyDescent="0.25">
      <c r="A100" s="37">
        <v>34300</v>
      </c>
      <c r="B100" s="30" t="s">
        <v>92</v>
      </c>
      <c r="C100" s="36">
        <v>0</v>
      </c>
      <c r="D100" s="36"/>
      <c r="E100" s="36">
        <f t="shared" si="204"/>
        <v>0</v>
      </c>
      <c r="F100" s="74"/>
      <c r="G100" s="74"/>
      <c r="H100" s="75"/>
      <c r="I100" s="75"/>
      <c r="J100" s="75"/>
      <c r="K100" s="75"/>
      <c r="L100" s="33">
        <f t="shared" si="205"/>
        <v>0</v>
      </c>
      <c r="M100" s="34">
        <f t="shared" si="206"/>
        <v>0</v>
      </c>
      <c r="N100" s="33">
        <f t="shared" si="207"/>
        <v>0</v>
      </c>
      <c r="O100" s="34">
        <f t="shared" si="208"/>
        <v>0</v>
      </c>
      <c r="P100" s="56"/>
      <c r="Q100" s="56"/>
      <c r="R100" s="36"/>
      <c r="S100" s="36"/>
      <c r="T100" s="36"/>
      <c r="U100" s="36"/>
      <c r="V100" s="33">
        <f t="shared" si="209"/>
        <v>0</v>
      </c>
      <c r="W100" s="34">
        <f t="shared" si="210"/>
        <v>0</v>
      </c>
      <c r="X100" s="33">
        <f t="shared" si="211"/>
        <v>0</v>
      </c>
      <c r="Y100" s="34">
        <f t="shared" si="212"/>
        <v>0</v>
      </c>
      <c r="Z100" s="36"/>
      <c r="AA100" s="36"/>
      <c r="AB100" s="36"/>
      <c r="AC100" s="36"/>
      <c r="AD100" s="36"/>
      <c r="AE100" s="36"/>
      <c r="AF100" s="33">
        <f t="shared" si="213"/>
        <v>0</v>
      </c>
      <c r="AG100" s="34">
        <f t="shared" si="214"/>
        <v>0</v>
      </c>
      <c r="AH100" s="33">
        <f t="shared" si="215"/>
        <v>0</v>
      </c>
      <c r="AI100" s="34">
        <f t="shared" si="216"/>
        <v>0</v>
      </c>
      <c r="AJ100" s="36"/>
      <c r="AK100" s="36"/>
      <c r="AL100" s="36"/>
      <c r="AM100" s="36"/>
      <c r="AN100" s="36"/>
      <c r="AO100" s="36"/>
      <c r="AP100" s="33">
        <f t="shared" si="217"/>
        <v>0</v>
      </c>
      <c r="AQ100" s="34">
        <f t="shared" si="218"/>
        <v>0</v>
      </c>
      <c r="AR100" s="33">
        <f t="shared" si="219"/>
        <v>0</v>
      </c>
      <c r="AS100" s="34">
        <f t="shared" si="220"/>
        <v>0</v>
      </c>
      <c r="AT100" s="33">
        <f t="shared" si="223"/>
        <v>0</v>
      </c>
      <c r="AU100" s="34">
        <f t="shared" si="221"/>
        <v>0</v>
      </c>
      <c r="AV100" s="33">
        <f t="shared" si="224"/>
        <v>0</v>
      </c>
      <c r="AW100" s="34">
        <f t="shared" si="222"/>
        <v>0</v>
      </c>
      <c r="AX100" s="57">
        <f t="shared" si="225"/>
        <v>0</v>
      </c>
    </row>
    <row r="101" spans="1:50" s="58" customFormat="1" ht="15" x14ac:dyDescent="0.25">
      <c r="A101" s="37">
        <v>34400</v>
      </c>
      <c r="B101" s="30" t="s">
        <v>93</v>
      </c>
      <c r="C101" s="36">
        <v>0</v>
      </c>
      <c r="D101" s="36"/>
      <c r="E101" s="36">
        <f t="shared" si="204"/>
        <v>0</v>
      </c>
      <c r="F101" s="74"/>
      <c r="G101" s="74"/>
      <c r="H101" s="75"/>
      <c r="I101" s="75"/>
      <c r="J101" s="75"/>
      <c r="K101" s="75"/>
      <c r="L101" s="33">
        <f t="shared" si="205"/>
        <v>0</v>
      </c>
      <c r="M101" s="34">
        <f t="shared" si="206"/>
        <v>0</v>
      </c>
      <c r="N101" s="33">
        <f t="shared" si="207"/>
        <v>0</v>
      </c>
      <c r="O101" s="34">
        <f t="shared" si="208"/>
        <v>0</v>
      </c>
      <c r="P101" s="56"/>
      <c r="Q101" s="56"/>
      <c r="R101" s="36"/>
      <c r="S101" s="36"/>
      <c r="T101" s="36"/>
      <c r="U101" s="36"/>
      <c r="V101" s="33">
        <f t="shared" si="209"/>
        <v>0</v>
      </c>
      <c r="W101" s="34">
        <f t="shared" si="210"/>
        <v>0</v>
      </c>
      <c r="X101" s="33">
        <f t="shared" si="211"/>
        <v>0</v>
      </c>
      <c r="Y101" s="34">
        <f t="shared" si="212"/>
        <v>0</v>
      </c>
      <c r="Z101" s="36"/>
      <c r="AA101" s="36"/>
      <c r="AB101" s="36"/>
      <c r="AC101" s="36"/>
      <c r="AD101" s="36"/>
      <c r="AE101" s="36"/>
      <c r="AF101" s="33">
        <f t="shared" si="213"/>
        <v>0</v>
      </c>
      <c r="AG101" s="34">
        <f t="shared" si="214"/>
        <v>0</v>
      </c>
      <c r="AH101" s="33">
        <f t="shared" si="215"/>
        <v>0</v>
      </c>
      <c r="AI101" s="34">
        <f t="shared" si="216"/>
        <v>0</v>
      </c>
      <c r="AJ101" s="36"/>
      <c r="AK101" s="36"/>
      <c r="AL101" s="36"/>
      <c r="AM101" s="36"/>
      <c r="AN101" s="36"/>
      <c r="AO101" s="36"/>
      <c r="AP101" s="33">
        <f t="shared" si="217"/>
        <v>0</v>
      </c>
      <c r="AQ101" s="34">
        <f t="shared" si="218"/>
        <v>0</v>
      </c>
      <c r="AR101" s="33">
        <f t="shared" si="219"/>
        <v>0</v>
      </c>
      <c r="AS101" s="34">
        <f t="shared" si="220"/>
        <v>0</v>
      </c>
      <c r="AT101" s="33">
        <f t="shared" si="223"/>
        <v>0</v>
      </c>
      <c r="AU101" s="34">
        <f t="shared" si="221"/>
        <v>0</v>
      </c>
      <c r="AV101" s="33">
        <f t="shared" si="224"/>
        <v>0</v>
      </c>
      <c r="AW101" s="34">
        <f t="shared" si="222"/>
        <v>0</v>
      </c>
      <c r="AX101" s="57">
        <f t="shared" si="225"/>
        <v>0</v>
      </c>
    </row>
    <row r="102" spans="1:50" s="58" customFormat="1" ht="15" x14ac:dyDescent="0.25">
      <c r="A102" s="37">
        <v>34500</v>
      </c>
      <c r="B102" s="30" t="s">
        <v>94</v>
      </c>
      <c r="C102" s="36">
        <v>0</v>
      </c>
      <c r="D102" s="36"/>
      <c r="E102" s="36">
        <f t="shared" si="204"/>
        <v>0</v>
      </c>
      <c r="F102" s="74"/>
      <c r="G102" s="74"/>
      <c r="H102" s="75"/>
      <c r="I102" s="75"/>
      <c r="J102" s="75"/>
      <c r="K102" s="75"/>
      <c r="L102" s="33">
        <f t="shared" si="205"/>
        <v>0</v>
      </c>
      <c r="M102" s="34">
        <f t="shared" si="206"/>
        <v>0</v>
      </c>
      <c r="N102" s="33">
        <f t="shared" si="207"/>
        <v>0</v>
      </c>
      <c r="O102" s="34">
        <f t="shared" si="208"/>
        <v>0</v>
      </c>
      <c r="P102" s="56"/>
      <c r="Q102" s="56"/>
      <c r="R102" s="36"/>
      <c r="S102" s="36"/>
      <c r="T102" s="36"/>
      <c r="U102" s="36"/>
      <c r="V102" s="33">
        <f t="shared" si="209"/>
        <v>0</v>
      </c>
      <c r="W102" s="34">
        <f t="shared" si="210"/>
        <v>0</v>
      </c>
      <c r="X102" s="33">
        <f t="shared" si="211"/>
        <v>0</v>
      </c>
      <c r="Y102" s="34">
        <f t="shared" si="212"/>
        <v>0</v>
      </c>
      <c r="Z102" s="36"/>
      <c r="AA102" s="36"/>
      <c r="AB102" s="36"/>
      <c r="AC102" s="36"/>
      <c r="AD102" s="36"/>
      <c r="AE102" s="36"/>
      <c r="AF102" s="33">
        <f t="shared" si="213"/>
        <v>0</v>
      </c>
      <c r="AG102" s="34">
        <f t="shared" si="214"/>
        <v>0</v>
      </c>
      <c r="AH102" s="33">
        <f t="shared" si="215"/>
        <v>0</v>
      </c>
      <c r="AI102" s="34">
        <f t="shared" si="216"/>
        <v>0</v>
      </c>
      <c r="AJ102" s="36"/>
      <c r="AK102" s="36"/>
      <c r="AL102" s="36"/>
      <c r="AM102" s="36"/>
      <c r="AN102" s="36"/>
      <c r="AO102" s="36"/>
      <c r="AP102" s="33">
        <f t="shared" si="217"/>
        <v>0</v>
      </c>
      <c r="AQ102" s="34">
        <f t="shared" si="218"/>
        <v>0</v>
      </c>
      <c r="AR102" s="33">
        <f t="shared" si="219"/>
        <v>0</v>
      </c>
      <c r="AS102" s="34">
        <f t="shared" si="220"/>
        <v>0</v>
      </c>
      <c r="AT102" s="33">
        <f t="shared" si="223"/>
        <v>0</v>
      </c>
      <c r="AU102" s="34">
        <f t="shared" si="221"/>
        <v>0</v>
      </c>
      <c r="AV102" s="33">
        <f t="shared" si="224"/>
        <v>0</v>
      </c>
      <c r="AW102" s="34">
        <f t="shared" si="222"/>
        <v>0</v>
      </c>
      <c r="AX102" s="57">
        <f t="shared" si="225"/>
        <v>0</v>
      </c>
    </row>
    <row r="103" spans="1:50" s="58" customFormat="1" ht="15" x14ac:dyDescent="0.25">
      <c r="A103" s="37">
        <v>34600</v>
      </c>
      <c r="B103" s="30" t="s">
        <v>95</v>
      </c>
      <c r="C103" s="36">
        <v>0</v>
      </c>
      <c r="D103" s="36"/>
      <c r="E103" s="36">
        <f t="shared" si="204"/>
        <v>0</v>
      </c>
      <c r="F103" s="74"/>
      <c r="G103" s="74"/>
      <c r="H103" s="75"/>
      <c r="I103" s="75"/>
      <c r="J103" s="75"/>
      <c r="K103" s="75"/>
      <c r="L103" s="33">
        <f t="shared" si="205"/>
        <v>0</v>
      </c>
      <c r="M103" s="34">
        <f t="shared" si="206"/>
        <v>0</v>
      </c>
      <c r="N103" s="33">
        <f t="shared" si="207"/>
        <v>0</v>
      </c>
      <c r="O103" s="34">
        <f t="shared" si="208"/>
        <v>0</v>
      </c>
      <c r="P103" s="56"/>
      <c r="Q103" s="56"/>
      <c r="R103" s="36"/>
      <c r="S103" s="36"/>
      <c r="T103" s="36"/>
      <c r="U103" s="36"/>
      <c r="V103" s="33">
        <f t="shared" si="209"/>
        <v>0</v>
      </c>
      <c r="W103" s="34">
        <f t="shared" si="210"/>
        <v>0</v>
      </c>
      <c r="X103" s="33">
        <f t="shared" si="211"/>
        <v>0</v>
      </c>
      <c r="Y103" s="34">
        <f t="shared" si="212"/>
        <v>0</v>
      </c>
      <c r="Z103" s="36"/>
      <c r="AA103" s="36"/>
      <c r="AB103" s="36"/>
      <c r="AC103" s="36"/>
      <c r="AD103" s="36"/>
      <c r="AE103" s="36"/>
      <c r="AF103" s="33">
        <f t="shared" si="213"/>
        <v>0</v>
      </c>
      <c r="AG103" s="34">
        <f t="shared" si="214"/>
        <v>0</v>
      </c>
      <c r="AH103" s="33">
        <f t="shared" si="215"/>
        <v>0</v>
      </c>
      <c r="AI103" s="34">
        <f t="shared" si="216"/>
        <v>0</v>
      </c>
      <c r="AJ103" s="36"/>
      <c r="AK103" s="36"/>
      <c r="AL103" s="36"/>
      <c r="AM103" s="36"/>
      <c r="AN103" s="36"/>
      <c r="AO103" s="36"/>
      <c r="AP103" s="33">
        <f t="shared" si="217"/>
        <v>0</v>
      </c>
      <c r="AQ103" s="34">
        <f t="shared" si="218"/>
        <v>0</v>
      </c>
      <c r="AR103" s="33">
        <f t="shared" si="219"/>
        <v>0</v>
      </c>
      <c r="AS103" s="34">
        <f t="shared" si="220"/>
        <v>0</v>
      </c>
      <c r="AT103" s="33">
        <f t="shared" si="223"/>
        <v>0</v>
      </c>
      <c r="AU103" s="34">
        <f t="shared" si="221"/>
        <v>0</v>
      </c>
      <c r="AV103" s="33">
        <f t="shared" si="224"/>
        <v>0</v>
      </c>
      <c r="AW103" s="34">
        <f t="shared" si="222"/>
        <v>0</v>
      </c>
      <c r="AX103" s="57">
        <f t="shared" si="225"/>
        <v>0</v>
      </c>
    </row>
    <row r="104" spans="1:50" s="58" customFormat="1" ht="15" x14ac:dyDescent="0.25">
      <c r="A104" s="37">
        <v>34800</v>
      </c>
      <c r="B104" s="30" t="s">
        <v>96</v>
      </c>
      <c r="C104" s="36">
        <v>0</v>
      </c>
      <c r="D104" s="36"/>
      <c r="E104" s="36">
        <f t="shared" si="204"/>
        <v>0</v>
      </c>
      <c r="F104" s="74"/>
      <c r="G104" s="74"/>
      <c r="H104" s="75"/>
      <c r="I104" s="75"/>
      <c r="J104" s="75"/>
      <c r="K104" s="75"/>
      <c r="L104" s="33">
        <f t="shared" si="205"/>
        <v>0</v>
      </c>
      <c r="M104" s="34">
        <f t="shared" si="206"/>
        <v>0</v>
      </c>
      <c r="N104" s="33">
        <f t="shared" si="207"/>
        <v>0</v>
      </c>
      <c r="O104" s="34">
        <f t="shared" si="208"/>
        <v>0</v>
      </c>
      <c r="P104" s="56"/>
      <c r="Q104" s="56"/>
      <c r="R104" s="36"/>
      <c r="S104" s="36"/>
      <c r="T104" s="36"/>
      <c r="U104" s="36"/>
      <c r="V104" s="33">
        <f t="shared" si="209"/>
        <v>0</v>
      </c>
      <c r="W104" s="34">
        <f t="shared" si="210"/>
        <v>0</v>
      </c>
      <c r="X104" s="33">
        <f t="shared" si="211"/>
        <v>0</v>
      </c>
      <c r="Y104" s="34">
        <f t="shared" si="212"/>
        <v>0</v>
      </c>
      <c r="Z104" s="36"/>
      <c r="AA104" s="36"/>
      <c r="AB104" s="36"/>
      <c r="AC104" s="36"/>
      <c r="AD104" s="36"/>
      <c r="AE104" s="36"/>
      <c r="AF104" s="33">
        <f t="shared" si="213"/>
        <v>0</v>
      </c>
      <c r="AG104" s="34">
        <f t="shared" si="214"/>
        <v>0</v>
      </c>
      <c r="AH104" s="33">
        <f t="shared" si="215"/>
        <v>0</v>
      </c>
      <c r="AI104" s="34">
        <f t="shared" si="216"/>
        <v>0</v>
      </c>
      <c r="AJ104" s="36"/>
      <c r="AK104" s="36"/>
      <c r="AL104" s="36"/>
      <c r="AM104" s="36"/>
      <c r="AN104" s="36"/>
      <c r="AO104" s="36"/>
      <c r="AP104" s="33">
        <f t="shared" si="217"/>
        <v>0</v>
      </c>
      <c r="AQ104" s="34">
        <f t="shared" si="218"/>
        <v>0</v>
      </c>
      <c r="AR104" s="33">
        <f t="shared" si="219"/>
        <v>0</v>
      </c>
      <c r="AS104" s="34">
        <f t="shared" si="220"/>
        <v>0</v>
      </c>
      <c r="AT104" s="33">
        <f t="shared" si="223"/>
        <v>0</v>
      </c>
      <c r="AU104" s="34">
        <f t="shared" si="221"/>
        <v>0</v>
      </c>
      <c r="AV104" s="33">
        <f t="shared" si="224"/>
        <v>0</v>
      </c>
      <c r="AW104" s="34">
        <f t="shared" si="222"/>
        <v>0</v>
      </c>
      <c r="AX104" s="57">
        <f t="shared" si="225"/>
        <v>0</v>
      </c>
    </row>
    <row r="105" spans="1:50" s="58" customFormat="1" ht="15" x14ac:dyDescent="0.25">
      <c r="A105" s="37">
        <v>39100</v>
      </c>
      <c r="B105" s="30" t="s">
        <v>97</v>
      </c>
      <c r="C105" s="36">
        <v>0</v>
      </c>
      <c r="D105" s="36"/>
      <c r="E105" s="36">
        <f t="shared" si="204"/>
        <v>0</v>
      </c>
      <c r="F105" s="74"/>
      <c r="G105" s="74"/>
      <c r="H105" s="75"/>
      <c r="I105" s="75"/>
      <c r="J105" s="75"/>
      <c r="K105" s="75"/>
      <c r="L105" s="33">
        <f t="shared" si="205"/>
        <v>0</v>
      </c>
      <c r="M105" s="34">
        <f t="shared" si="206"/>
        <v>0</v>
      </c>
      <c r="N105" s="33">
        <f t="shared" si="207"/>
        <v>0</v>
      </c>
      <c r="O105" s="34">
        <f t="shared" si="208"/>
        <v>0</v>
      </c>
      <c r="P105" s="56"/>
      <c r="Q105" s="56"/>
      <c r="R105" s="36"/>
      <c r="S105" s="36"/>
      <c r="T105" s="36"/>
      <c r="U105" s="36"/>
      <c r="V105" s="33">
        <f t="shared" si="209"/>
        <v>0</v>
      </c>
      <c r="W105" s="34">
        <f t="shared" si="210"/>
        <v>0</v>
      </c>
      <c r="X105" s="33">
        <f t="shared" si="211"/>
        <v>0</v>
      </c>
      <c r="Y105" s="34">
        <f t="shared" si="212"/>
        <v>0</v>
      </c>
      <c r="Z105" s="36"/>
      <c r="AA105" s="36"/>
      <c r="AB105" s="36"/>
      <c r="AC105" s="36"/>
      <c r="AD105" s="36"/>
      <c r="AE105" s="36"/>
      <c r="AF105" s="33">
        <f t="shared" si="213"/>
        <v>0</v>
      </c>
      <c r="AG105" s="34">
        <f t="shared" si="214"/>
        <v>0</v>
      </c>
      <c r="AH105" s="33">
        <f t="shared" si="215"/>
        <v>0</v>
      </c>
      <c r="AI105" s="34">
        <f t="shared" si="216"/>
        <v>0</v>
      </c>
      <c r="AJ105" s="36"/>
      <c r="AK105" s="36"/>
      <c r="AL105" s="36"/>
      <c r="AM105" s="36"/>
      <c r="AN105" s="36"/>
      <c r="AO105" s="36"/>
      <c r="AP105" s="33">
        <f t="shared" si="217"/>
        <v>0</v>
      </c>
      <c r="AQ105" s="34">
        <f t="shared" si="218"/>
        <v>0</v>
      </c>
      <c r="AR105" s="33">
        <f t="shared" si="219"/>
        <v>0</v>
      </c>
      <c r="AS105" s="34">
        <f t="shared" si="220"/>
        <v>0</v>
      </c>
      <c r="AT105" s="33">
        <f t="shared" si="223"/>
        <v>0</v>
      </c>
      <c r="AU105" s="34">
        <f t="shared" si="221"/>
        <v>0</v>
      </c>
      <c r="AV105" s="33">
        <f t="shared" si="224"/>
        <v>0</v>
      </c>
      <c r="AW105" s="34">
        <f t="shared" si="222"/>
        <v>0</v>
      </c>
      <c r="AX105" s="57">
        <f t="shared" si="225"/>
        <v>0</v>
      </c>
    </row>
    <row r="106" spans="1:50" s="58" customFormat="1" ht="15" x14ac:dyDescent="0.25">
      <c r="A106" s="37">
        <v>39300</v>
      </c>
      <c r="B106" s="30" t="s">
        <v>98</v>
      </c>
      <c r="C106" s="36">
        <v>0</v>
      </c>
      <c r="D106" s="36"/>
      <c r="E106" s="36">
        <f t="shared" si="204"/>
        <v>0</v>
      </c>
      <c r="F106" s="74"/>
      <c r="G106" s="74"/>
      <c r="H106" s="75"/>
      <c r="I106" s="75"/>
      <c r="J106" s="75"/>
      <c r="K106" s="75"/>
      <c r="L106" s="33">
        <f t="shared" si="205"/>
        <v>0</v>
      </c>
      <c r="M106" s="34">
        <f t="shared" si="206"/>
        <v>0</v>
      </c>
      <c r="N106" s="33">
        <f t="shared" si="207"/>
        <v>0</v>
      </c>
      <c r="O106" s="34">
        <f t="shared" si="208"/>
        <v>0</v>
      </c>
      <c r="P106" s="56"/>
      <c r="Q106" s="56"/>
      <c r="R106" s="36"/>
      <c r="S106" s="36"/>
      <c r="T106" s="36"/>
      <c r="U106" s="36"/>
      <c r="V106" s="33">
        <f t="shared" si="209"/>
        <v>0</v>
      </c>
      <c r="W106" s="34">
        <f t="shared" si="210"/>
        <v>0</v>
      </c>
      <c r="X106" s="33">
        <f t="shared" si="211"/>
        <v>0</v>
      </c>
      <c r="Y106" s="34">
        <f t="shared" si="212"/>
        <v>0</v>
      </c>
      <c r="Z106" s="36"/>
      <c r="AA106" s="36"/>
      <c r="AB106" s="36"/>
      <c r="AC106" s="36"/>
      <c r="AD106" s="36"/>
      <c r="AE106" s="36"/>
      <c r="AF106" s="33">
        <f t="shared" si="213"/>
        <v>0</v>
      </c>
      <c r="AG106" s="34">
        <f t="shared" si="214"/>
        <v>0</v>
      </c>
      <c r="AH106" s="33">
        <f t="shared" si="215"/>
        <v>0</v>
      </c>
      <c r="AI106" s="34">
        <f t="shared" si="216"/>
        <v>0</v>
      </c>
      <c r="AJ106" s="36"/>
      <c r="AK106" s="36"/>
      <c r="AL106" s="36"/>
      <c r="AM106" s="36"/>
      <c r="AN106" s="36"/>
      <c r="AO106" s="36"/>
      <c r="AP106" s="33">
        <f t="shared" si="217"/>
        <v>0</v>
      </c>
      <c r="AQ106" s="34">
        <f t="shared" si="218"/>
        <v>0</v>
      </c>
      <c r="AR106" s="33">
        <f t="shared" si="219"/>
        <v>0</v>
      </c>
      <c r="AS106" s="34">
        <f t="shared" si="220"/>
        <v>0</v>
      </c>
      <c r="AT106" s="33">
        <f t="shared" si="223"/>
        <v>0</v>
      </c>
      <c r="AU106" s="34">
        <f t="shared" si="221"/>
        <v>0</v>
      </c>
      <c r="AV106" s="33">
        <f t="shared" si="224"/>
        <v>0</v>
      </c>
      <c r="AW106" s="34">
        <f t="shared" si="222"/>
        <v>0</v>
      </c>
      <c r="AX106" s="57">
        <f t="shared" si="225"/>
        <v>0</v>
      </c>
    </row>
    <row r="107" spans="1:50" s="58" customFormat="1" ht="15" x14ac:dyDescent="0.25">
      <c r="A107" s="37">
        <v>39400</v>
      </c>
      <c r="B107" s="30" t="s">
        <v>99</v>
      </c>
      <c r="C107" s="36">
        <v>0</v>
      </c>
      <c r="D107" s="36"/>
      <c r="E107" s="36">
        <f t="shared" si="204"/>
        <v>0</v>
      </c>
      <c r="F107" s="74"/>
      <c r="G107" s="74"/>
      <c r="H107" s="75"/>
      <c r="I107" s="75"/>
      <c r="J107" s="75"/>
      <c r="K107" s="75"/>
      <c r="L107" s="33">
        <f t="shared" si="205"/>
        <v>0</v>
      </c>
      <c r="M107" s="34">
        <f t="shared" si="206"/>
        <v>0</v>
      </c>
      <c r="N107" s="33">
        <f t="shared" si="207"/>
        <v>0</v>
      </c>
      <c r="O107" s="34">
        <f t="shared" si="208"/>
        <v>0</v>
      </c>
      <c r="P107" s="56"/>
      <c r="Q107" s="56"/>
      <c r="R107" s="36"/>
      <c r="S107" s="36"/>
      <c r="T107" s="36"/>
      <c r="U107" s="36"/>
      <c r="V107" s="33">
        <f t="shared" si="209"/>
        <v>0</v>
      </c>
      <c r="W107" s="34">
        <f t="shared" si="210"/>
        <v>0</v>
      </c>
      <c r="X107" s="33">
        <f t="shared" si="211"/>
        <v>0</v>
      </c>
      <c r="Y107" s="34">
        <f t="shared" si="212"/>
        <v>0</v>
      </c>
      <c r="Z107" s="36"/>
      <c r="AA107" s="36"/>
      <c r="AB107" s="36"/>
      <c r="AC107" s="36"/>
      <c r="AD107" s="36"/>
      <c r="AE107" s="36"/>
      <c r="AF107" s="33">
        <f t="shared" si="213"/>
        <v>0</v>
      </c>
      <c r="AG107" s="34">
        <f t="shared" si="214"/>
        <v>0</v>
      </c>
      <c r="AH107" s="33">
        <f t="shared" si="215"/>
        <v>0</v>
      </c>
      <c r="AI107" s="34">
        <f t="shared" si="216"/>
        <v>0</v>
      </c>
      <c r="AJ107" s="36"/>
      <c r="AK107" s="36"/>
      <c r="AL107" s="36"/>
      <c r="AM107" s="36"/>
      <c r="AN107" s="36"/>
      <c r="AO107" s="36"/>
      <c r="AP107" s="33">
        <f t="shared" si="217"/>
        <v>0</v>
      </c>
      <c r="AQ107" s="34">
        <f t="shared" si="218"/>
        <v>0</v>
      </c>
      <c r="AR107" s="33">
        <f t="shared" si="219"/>
        <v>0</v>
      </c>
      <c r="AS107" s="34">
        <f t="shared" si="220"/>
        <v>0</v>
      </c>
      <c r="AT107" s="33">
        <f t="shared" si="223"/>
        <v>0</v>
      </c>
      <c r="AU107" s="34">
        <f t="shared" si="221"/>
        <v>0</v>
      </c>
      <c r="AV107" s="33">
        <f t="shared" si="224"/>
        <v>0</v>
      </c>
      <c r="AW107" s="34">
        <f t="shared" si="222"/>
        <v>0</v>
      </c>
      <c r="AX107" s="57">
        <f t="shared" si="225"/>
        <v>0</v>
      </c>
    </row>
    <row r="108" spans="1:50" s="58" customFormat="1" ht="15" x14ac:dyDescent="0.25">
      <c r="A108" s="37">
        <v>39500</v>
      </c>
      <c r="B108" s="30" t="s">
        <v>100</v>
      </c>
      <c r="C108" s="36">
        <v>0</v>
      </c>
      <c r="D108" s="36"/>
      <c r="E108" s="36">
        <f t="shared" si="204"/>
        <v>0</v>
      </c>
      <c r="F108" s="74"/>
      <c r="G108" s="74"/>
      <c r="H108" s="75"/>
      <c r="I108" s="75"/>
      <c r="J108" s="75"/>
      <c r="K108" s="75"/>
      <c r="L108" s="33">
        <f t="shared" si="205"/>
        <v>0</v>
      </c>
      <c r="M108" s="34">
        <f t="shared" si="206"/>
        <v>0</v>
      </c>
      <c r="N108" s="33">
        <f t="shared" si="207"/>
        <v>0</v>
      </c>
      <c r="O108" s="34">
        <f t="shared" si="208"/>
        <v>0</v>
      </c>
      <c r="P108" s="56"/>
      <c r="Q108" s="56"/>
      <c r="R108" s="36"/>
      <c r="S108" s="36"/>
      <c r="T108" s="36"/>
      <c r="U108" s="36"/>
      <c r="V108" s="33">
        <f t="shared" si="209"/>
        <v>0</v>
      </c>
      <c r="W108" s="34">
        <f t="shared" si="210"/>
        <v>0</v>
      </c>
      <c r="X108" s="33">
        <f t="shared" si="211"/>
        <v>0</v>
      </c>
      <c r="Y108" s="34">
        <f t="shared" si="212"/>
        <v>0</v>
      </c>
      <c r="Z108" s="36"/>
      <c r="AA108" s="36"/>
      <c r="AB108" s="36"/>
      <c r="AC108" s="36"/>
      <c r="AD108" s="36"/>
      <c r="AE108" s="36"/>
      <c r="AF108" s="33">
        <f t="shared" si="213"/>
        <v>0</v>
      </c>
      <c r="AG108" s="34">
        <f t="shared" si="214"/>
        <v>0</v>
      </c>
      <c r="AH108" s="33">
        <f t="shared" si="215"/>
        <v>0</v>
      </c>
      <c r="AI108" s="34">
        <f t="shared" si="216"/>
        <v>0</v>
      </c>
      <c r="AJ108" s="36"/>
      <c r="AK108" s="36"/>
      <c r="AL108" s="36"/>
      <c r="AM108" s="36"/>
      <c r="AN108" s="36"/>
      <c r="AO108" s="36"/>
      <c r="AP108" s="33">
        <f t="shared" si="217"/>
        <v>0</v>
      </c>
      <c r="AQ108" s="34">
        <f t="shared" si="218"/>
        <v>0</v>
      </c>
      <c r="AR108" s="33">
        <f t="shared" si="219"/>
        <v>0</v>
      </c>
      <c r="AS108" s="34">
        <f t="shared" si="220"/>
        <v>0</v>
      </c>
      <c r="AT108" s="33">
        <f t="shared" si="223"/>
        <v>0</v>
      </c>
      <c r="AU108" s="34">
        <f t="shared" si="221"/>
        <v>0</v>
      </c>
      <c r="AV108" s="33">
        <f t="shared" si="224"/>
        <v>0</v>
      </c>
      <c r="AW108" s="34">
        <f t="shared" si="222"/>
        <v>0</v>
      </c>
      <c r="AX108" s="57">
        <f t="shared" si="225"/>
        <v>0</v>
      </c>
    </row>
    <row r="109" spans="1:50" s="58" customFormat="1" ht="15" x14ac:dyDescent="0.25">
      <c r="A109" s="37">
        <v>39600</v>
      </c>
      <c r="B109" s="30" t="s">
        <v>101</v>
      </c>
      <c r="C109" s="36">
        <v>0</v>
      </c>
      <c r="D109" s="36"/>
      <c r="E109" s="36">
        <f t="shared" si="204"/>
        <v>0</v>
      </c>
      <c r="F109" s="74"/>
      <c r="G109" s="74"/>
      <c r="H109" s="75"/>
      <c r="I109" s="75"/>
      <c r="J109" s="75"/>
      <c r="K109" s="75"/>
      <c r="L109" s="33">
        <f t="shared" si="205"/>
        <v>0</v>
      </c>
      <c r="M109" s="34">
        <f t="shared" si="206"/>
        <v>0</v>
      </c>
      <c r="N109" s="33">
        <f t="shared" si="207"/>
        <v>0</v>
      </c>
      <c r="O109" s="34">
        <f t="shared" si="208"/>
        <v>0</v>
      </c>
      <c r="P109" s="56"/>
      <c r="Q109" s="56"/>
      <c r="R109" s="36"/>
      <c r="S109" s="36"/>
      <c r="T109" s="36"/>
      <c r="U109" s="36"/>
      <c r="V109" s="33">
        <f t="shared" si="209"/>
        <v>0</v>
      </c>
      <c r="W109" s="34">
        <f t="shared" si="210"/>
        <v>0</v>
      </c>
      <c r="X109" s="33">
        <f t="shared" si="211"/>
        <v>0</v>
      </c>
      <c r="Y109" s="34">
        <f t="shared" si="212"/>
        <v>0</v>
      </c>
      <c r="Z109" s="36"/>
      <c r="AA109" s="36"/>
      <c r="AB109" s="36"/>
      <c r="AC109" s="36"/>
      <c r="AD109" s="36"/>
      <c r="AE109" s="36"/>
      <c r="AF109" s="33">
        <f t="shared" si="213"/>
        <v>0</v>
      </c>
      <c r="AG109" s="34">
        <f t="shared" si="214"/>
        <v>0</v>
      </c>
      <c r="AH109" s="33">
        <f t="shared" si="215"/>
        <v>0</v>
      </c>
      <c r="AI109" s="34">
        <f t="shared" si="216"/>
        <v>0</v>
      </c>
      <c r="AJ109" s="36"/>
      <c r="AK109" s="36"/>
      <c r="AL109" s="36"/>
      <c r="AM109" s="36"/>
      <c r="AN109" s="36"/>
      <c r="AO109" s="36"/>
      <c r="AP109" s="33">
        <f t="shared" si="217"/>
        <v>0</v>
      </c>
      <c r="AQ109" s="34">
        <f t="shared" si="218"/>
        <v>0</v>
      </c>
      <c r="AR109" s="33">
        <f t="shared" si="219"/>
        <v>0</v>
      </c>
      <c r="AS109" s="34">
        <f t="shared" si="220"/>
        <v>0</v>
      </c>
      <c r="AT109" s="33">
        <f t="shared" si="223"/>
        <v>0</v>
      </c>
      <c r="AU109" s="34">
        <f t="shared" si="221"/>
        <v>0</v>
      </c>
      <c r="AV109" s="33">
        <f t="shared" si="224"/>
        <v>0</v>
      </c>
      <c r="AW109" s="34">
        <f t="shared" si="222"/>
        <v>0</v>
      </c>
      <c r="AX109" s="57">
        <f t="shared" si="225"/>
        <v>0</v>
      </c>
    </row>
    <row r="110" spans="1:50" s="58" customFormat="1" ht="15" x14ac:dyDescent="0.25">
      <c r="A110" s="37">
        <v>39700</v>
      </c>
      <c r="B110" s="30" t="s">
        <v>102</v>
      </c>
      <c r="C110" s="36">
        <v>0</v>
      </c>
      <c r="D110" s="36"/>
      <c r="E110" s="36">
        <f t="shared" si="204"/>
        <v>0</v>
      </c>
      <c r="F110" s="74"/>
      <c r="G110" s="74"/>
      <c r="H110" s="75"/>
      <c r="I110" s="75"/>
      <c r="J110" s="75"/>
      <c r="K110" s="75"/>
      <c r="L110" s="33">
        <f t="shared" si="205"/>
        <v>0</v>
      </c>
      <c r="M110" s="34">
        <f t="shared" si="206"/>
        <v>0</v>
      </c>
      <c r="N110" s="33">
        <f t="shared" si="207"/>
        <v>0</v>
      </c>
      <c r="O110" s="34">
        <f t="shared" si="208"/>
        <v>0</v>
      </c>
      <c r="P110" s="56"/>
      <c r="Q110" s="56"/>
      <c r="R110" s="36"/>
      <c r="S110" s="36"/>
      <c r="T110" s="36"/>
      <c r="U110" s="36"/>
      <c r="V110" s="33">
        <f t="shared" si="209"/>
        <v>0</v>
      </c>
      <c r="W110" s="34">
        <f t="shared" si="210"/>
        <v>0</v>
      </c>
      <c r="X110" s="33">
        <f t="shared" si="211"/>
        <v>0</v>
      </c>
      <c r="Y110" s="34">
        <f t="shared" si="212"/>
        <v>0</v>
      </c>
      <c r="Z110" s="36"/>
      <c r="AA110" s="36"/>
      <c r="AB110" s="36"/>
      <c r="AC110" s="36"/>
      <c r="AD110" s="36"/>
      <c r="AE110" s="36"/>
      <c r="AF110" s="33">
        <f t="shared" si="213"/>
        <v>0</v>
      </c>
      <c r="AG110" s="34">
        <f t="shared" si="214"/>
        <v>0</v>
      </c>
      <c r="AH110" s="33">
        <f t="shared" si="215"/>
        <v>0</v>
      </c>
      <c r="AI110" s="34">
        <f t="shared" si="216"/>
        <v>0</v>
      </c>
      <c r="AJ110" s="36"/>
      <c r="AK110" s="36"/>
      <c r="AL110" s="36"/>
      <c r="AM110" s="36"/>
      <c r="AN110" s="36"/>
      <c r="AO110" s="36"/>
      <c r="AP110" s="33">
        <f t="shared" si="217"/>
        <v>0</v>
      </c>
      <c r="AQ110" s="34">
        <f t="shared" si="218"/>
        <v>0</v>
      </c>
      <c r="AR110" s="33">
        <f t="shared" si="219"/>
        <v>0</v>
      </c>
      <c r="AS110" s="34">
        <f t="shared" si="220"/>
        <v>0</v>
      </c>
      <c r="AT110" s="33">
        <f t="shared" si="223"/>
        <v>0</v>
      </c>
      <c r="AU110" s="34">
        <f t="shared" si="221"/>
        <v>0</v>
      </c>
      <c r="AV110" s="33">
        <f t="shared" si="224"/>
        <v>0</v>
      </c>
      <c r="AW110" s="34">
        <f t="shared" si="222"/>
        <v>0</v>
      </c>
      <c r="AX110" s="57">
        <f t="shared" si="225"/>
        <v>0</v>
      </c>
    </row>
    <row r="111" spans="1:50" s="58" customFormat="1" ht="15" x14ac:dyDescent="0.25">
      <c r="A111" s="37">
        <v>39800</v>
      </c>
      <c r="B111" s="30" t="s">
        <v>103</v>
      </c>
      <c r="C111" s="36">
        <v>0</v>
      </c>
      <c r="D111" s="36"/>
      <c r="E111" s="36">
        <f t="shared" si="204"/>
        <v>0</v>
      </c>
      <c r="F111" s="74"/>
      <c r="G111" s="74"/>
      <c r="H111" s="75"/>
      <c r="I111" s="75"/>
      <c r="J111" s="75"/>
      <c r="K111" s="75"/>
      <c r="L111" s="33">
        <f t="shared" si="205"/>
        <v>0</v>
      </c>
      <c r="M111" s="34">
        <f t="shared" si="206"/>
        <v>0</v>
      </c>
      <c r="N111" s="33">
        <f t="shared" si="207"/>
        <v>0</v>
      </c>
      <c r="O111" s="34">
        <f t="shared" si="208"/>
        <v>0</v>
      </c>
      <c r="P111" s="56"/>
      <c r="Q111" s="56"/>
      <c r="R111" s="36"/>
      <c r="S111" s="36"/>
      <c r="T111" s="36"/>
      <c r="U111" s="36"/>
      <c r="V111" s="33">
        <f t="shared" si="209"/>
        <v>0</v>
      </c>
      <c r="W111" s="34">
        <f t="shared" si="210"/>
        <v>0</v>
      </c>
      <c r="X111" s="33">
        <f t="shared" si="211"/>
        <v>0</v>
      </c>
      <c r="Y111" s="34">
        <f t="shared" si="212"/>
        <v>0</v>
      </c>
      <c r="Z111" s="36"/>
      <c r="AA111" s="36"/>
      <c r="AB111" s="36"/>
      <c r="AC111" s="36"/>
      <c r="AD111" s="36"/>
      <c r="AE111" s="36"/>
      <c r="AF111" s="33">
        <f t="shared" si="213"/>
        <v>0</v>
      </c>
      <c r="AG111" s="34">
        <f t="shared" si="214"/>
        <v>0</v>
      </c>
      <c r="AH111" s="33">
        <f t="shared" si="215"/>
        <v>0</v>
      </c>
      <c r="AI111" s="34">
        <f t="shared" si="216"/>
        <v>0</v>
      </c>
      <c r="AJ111" s="36"/>
      <c r="AK111" s="36"/>
      <c r="AL111" s="36"/>
      <c r="AM111" s="36"/>
      <c r="AN111" s="36"/>
      <c r="AO111" s="36"/>
      <c r="AP111" s="33">
        <f t="shared" si="217"/>
        <v>0</v>
      </c>
      <c r="AQ111" s="34">
        <f t="shared" si="218"/>
        <v>0</v>
      </c>
      <c r="AR111" s="33">
        <f t="shared" si="219"/>
        <v>0</v>
      </c>
      <c r="AS111" s="34">
        <f t="shared" si="220"/>
        <v>0</v>
      </c>
      <c r="AT111" s="33">
        <f t="shared" si="223"/>
        <v>0</v>
      </c>
      <c r="AU111" s="34">
        <f t="shared" si="221"/>
        <v>0</v>
      </c>
      <c r="AV111" s="33">
        <f t="shared" si="224"/>
        <v>0</v>
      </c>
      <c r="AW111" s="34">
        <f t="shared" si="222"/>
        <v>0</v>
      </c>
      <c r="AX111" s="57">
        <f t="shared" si="225"/>
        <v>0</v>
      </c>
    </row>
    <row r="112" spans="1:50" s="58" customFormat="1" ht="15" x14ac:dyDescent="0.25">
      <c r="A112" s="37">
        <v>39990</v>
      </c>
      <c r="B112" s="30" t="s">
        <v>104</v>
      </c>
      <c r="C112" s="36">
        <v>0</v>
      </c>
      <c r="D112" s="36"/>
      <c r="E112" s="36">
        <f t="shared" si="204"/>
        <v>0</v>
      </c>
      <c r="F112" s="74"/>
      <c r="G112" s="74"/>
      <c r="H112" s="75"/>
      <c r="I112" s="75"/>
      <c r="J112" s="75"/>
      <c r="K112" s="75"/>
      <c r="L112" s="33">
        <f t="shared" si="205"/>
        <v>0</v>
      </c>
      <c r="M112" s="34">
        <f t="shared" si="206"/>
        <v>0</v>
      </c>
      <c r="N112" s="33">
        <f t="shared" si="207"/>
        <v>0</v>
      </c>
      <c r="O112" s="34">
        <f t="shared" si="208"/>
        <v>0</v>
      </c>
      <c r="P112" s="56"/>
      <c r="Q112" s="56"/>
      <c r="R112" s="36"/>
      <c r="S112" s="36"/>
      <c r="T112" s="36"/>
      <c r="U112" s="36"/>
      <c r="V112" s="33">
        <f t="shared" si="209"/>
        <v>0</v>
      </c>
      <c r="W112" s="34">
        <f t="shared" si="210"/>
        <v>0</v>
      </c>
      <c r="X112" s="33">
        <f t="shared" si="211"/>
        <v>0</v>
      </c>
      <c r="Y112" s="34">
        <f t="shared" si="212"/>
        <v>0</v>
      </c>
      <c r="Z112" s="36"/>
      <c r="AA112" s="36"/>
      <c r="AB112" s="36"/>
      <c r="AC112" s="36"/>
      <c r="AD112" s="36"/>
      <c r="AE112" s="36"/>
      <c r="AF112" s="33">
        <f t="shared" si="213"/>
        <v>0</v>
      </c>
      <c r="AG112" s="34">
        <f t="shared" si="214"/>
        <v>0</v>
      </c>
      <c r="AH112" s="33">
        <f t="shared" si="215"/>
        <v>0</v>
      </c>
      <c r="AI112" s="34">
        <f t="shared" si="216"/>
        <v>0</v>
      </c>
      <c r="AJ112" s="36"/>
      <c r="AK112" s="36"/>
      <c r="AL112" s="36"/>
      <c r="AM112" s="36"/>
      <c r="AN112" s="36"/>
      <c r="AO112" s="36"/>
      <c r="AP112" s="33">
        <f t="shared" si="217"/>
        <v>0</v>
      </c>
      <c r="AQ112" s="34">
        <f t="shared" si="218"/>
        <v>0</v>
      </c>
      <c r="AR112" s="33">
        <f t="shared" si="219"/>
        <v>0</v>
      </c>
      <c r="AS112" s="34">
        <f t="shared" si="220"/>
        <v>0</v>
      </c>
      <c r="AT112" s="33">
        <f t="shared" si="223"/>
        <v>0</v>
      </c>
      <c r="AU112" s="34">
        <f t="shared" si="221"/>
        <v>0</v>
      </c>
      <c r="AV112" s="33">
        <f t="shared" si="224"/>
        <v>0</v>
      </c>
      <c r="AW112" s="34">
        <f t="shared" si="222"/>
        <v>0</v>
      </c>
      <c r="AX112" s="57">
        <f t="shared" si="225"/>
        <v>0</v>
      </c>
    </row>
    <row r="113" spans="1:50" s="55" customFormat="1" ht="15" x14ac:dyDescent="0.25">
      <c r="A113" s="38">
        <v>40000</v>
      </c>
      <c r="B113" s="39" t="s">
        <v>105</v>
      </c>
      <c r="C113" s="40">
        <f t="shared" ref="C113:D113" si="283">SUM(C114:C128)</f>
        <v>0</v>
      </c>
      <c r="D113" s="40">
        <f t="shared" si="283"/>
        <v>0</v>
      </c>
      <c r="E113" s="40">
        <f>SUM(E114:E128)</f>
        <v>0</v>
      </c>
      <c r="F113" s="67">
        <f>SUM(F114:F128)</f>
        <v>0</v>
      </c>
      <c r="G113" s="67">
        <f t="shared" ref="G113:K113" si="284">SUM(G114:G128)</f>
        <v>0</v>
      </c>
      <c r="H113" s="67">
        <f t="shared" si="284"/>
        <v>0</v>
      </c>
      <c r="I113" s="67">
        <f t="shared" si="284"/>
        <v>0</v>
      </c>
      <c r="J113" s="67">
        <f t="shared" si="284"/>
        <v>0</v>
      </c>
      <c r="K113" s="67">
        <f t="shared" si="284"/>
        <v>0</v>
      </c>
      <c r="L113" s="40">
        <f t="shared" ref="L113:N113" si="285">SUM(L114:L128)</f>
        <v>0</v>
      </c>
      <c r="M113" s="26">
        <f t="shared" si="206"/>
        <v>0</v>
      </c>
      <c r="N113" s="40">
        <f t="shared" si="285"/>
        <v>0</v>
      </c>
      <c r="O113" s="26">
        <f t="shared" si="208"/>
        <v>0</v>
      </c>
      <c r="P113" s="67">
        <f t="shared" ref="P113" si="286">SUM(P114:P128)</f>
        <v>0</v>
      </c>
      <c r="Q113" s="67">
        <f t="shared" ref="Q113" si="287">SUM(Q114:Q128)</f>
        <v>0</v>
      </c>
      <c r="R113" s="67">
        <f t="shared" ref="R113" si="288">SUM(R114:R128)</f>
        <v>0</v>
      </c>
      <c r="S113" s="67">
        <f t="shared" ref="S113" si="289">SUM(S114:S128)</f>
        <v>0</v>
      </c>
      <c r="T113" s="67">
        <f t="shared" ref="T113" si="290">SUM(T114:T128)</f>
        <v>0</v>
      </c>
      <c r="U113" s="67">
        <f t="shared" ref="U113" si="291">SUM(U114:U128)</f>
        <v>0</v>
      </c>
      <c r="V113" s="40">
        <f t="shared" ref="V113" si="292">SUM(V114:V128)</f>
        <v>0</v>
      </c>
      <c r="W113" s="26">
        <f t="shared" si="210"/>
        <v>0</v>
      </c>
      <c r="X113" s="40">
        <f t="shared" ref="X113" si="293">SUM(X114:X128)</f>
        <v>0</v>
      </c>
      <c r="Y113" s="26">
        <f t="shared" si="212"/>
        <v>0</v>
      </c>
      <c r="Z113" s="67">
        <f t="shared" ref="Z113" si="294">SUM(Z114:Z128)</f>
        <v>0</v>
      </c>
      <c r="AA113" s="67">
        <f t="shared" ref="AA113" si="295">SUM(AA114:AA128)</f>
        <v>0</v>
      </c>
      <c r="AB113" s="67">
        <f t="shared" ref="AB113" si="296">SUM(AB114:AB128)</f>
        <v>0</v>
      </c>
      <c r="AC113" s="67">
        <f t="shared" ref="AC113" si="297">SUM(AC114:AC128)</f>
        <v>0</v>
      </c>
      <c r="AD113" s="67">
        <f t="shared" ref="AD113" si="298">SUM(AD114:AD128)</f>
        <v>0</v>
      </c>
      <c r="AE113" s="67">
        <f t="shared" ref="AE113" si="299">SUM(AE114:AE128)</f>
        <v>0</v>
      </c>
      <c r="AF113" s="40">
        <f t="shared" ref="AF113" si="300">SUM(AF114:AF128)</f>
        <v>0</v>
      </c>
      <c r="AG113" s="26">
        <f t="shared" si="214"/>
        <v>0</v>
      </c>
      <c r="AH113" s="40">
        <f t="shared" ref="AH113" si="301">SUM(AH114:AH128)</f>
        <v>0</v>
      </c>
      <c r="AI113" s="26">
        <f t="shared" si="216"/>
        <v>0</v>
      </c>
      <c r="AJ113" s="67">
        <f t="shared" ref="AJ113" si="302">SUM(AJ114:AJ128)</f>
        <v>0</v>
      </c>
      <c r="AK113" s="67">
        <f t="shared" ref="AK113" si="303">SUM(AK114:AK128)</f>
        <v>0</v>
      </c>
      <c r="AL113" s="67">
        <f t="shared" ref="AL113" si="304">SUM(AL114:AL128)</f>
        <v>0</v>
      </c>
      <c r="AM113" s="67">
        <f t="shared" ref="AM113" si="305">SUM(AM114:AM128)</f>
        <v>0</v>
      </c>
      <c r="AN113" s="67">
        <f t="shared" ref="AN113" si="306">SUM(AN114:AN128)</f>
        <v>0</v>
      </c>
      <c r="AO113" s="67">
        <f t="shared" ref="AO113" si="307">SUM(AO114:AO128)</f>
        <v>0</v>
      </c>
      <c r="AP113" s="40">
        <f t="shared" ref="AP113" si="308">SUM(AP114:AP128)</f>
        <v>0</v>
      </c>
      <c r="AQ113" s="26">
        <f t="shared" si="218"/>
        <v>0</v>
      </c>
      <c r="AR113" s="40">
        <f t="shared" ref="AR113" si="309">SUM(AR114:AR128)</f>
        <v>0</v>
      </c>
      <c r="AS113" s="26">
        <f t="shared" si="220"/>
        <v>0</v>
      </c>
      <c r="AT113" s="40">
        <f t="shared" ref="AT113" si="310">SUM(AT114:AT128)</f>
        <v>0</v>
      </c>
      <c r="AU113" s="26">
        <f t="shared" si="221"/>
        <v>0</v>
      </c>
      <c r="AV113" s="40">
        <f t="shared" ref="AV113" si="311">SUM(AV114:AV128)</f>
        <v>0</v>
      </c>
      <c r="AW113" s="26">
        <f t="shared" si="222"/>
        <v>0</v>
      </c>
      <c r="AX113" s="40">
        <f>SUM(AX114:AX128)</f>
        <v>0</v>
      </c>
    </row>
    <row r="114" spans="1:50" s="58" customFormat="1" ht="15" x14ac:dyDescent="0.25">
      <c r="A114" s="37">
        <v>41100</v>
      </c>
      <c r="B114" s="30" t="s">
        <v>106</v>
      </c>
      <c r="C114" s="36">
        <v>0</v>
      </c>
      <c r="D114" s="36"/>
      <c r="E114" s="36">
        <f t="shared" ref="E114:E128" si="312">SUM(C114:D114)</f>
        <v>0</v>
      </c>
      <c r="F114" s="74"/>
      <c r="G114" s="74"/>
      <c r="H114" s="75"/>
      <c r="I114" s="75"/>
      <c r="J114" s="75"/>
      <c r="K114" s="75"/>
      <c r="L114" s="33">
        <f t="shared" ref="L114:L130" si="313">SUM(F114:J114)</f>
        <v>0</v>
      </c>
      <c r="M114" s="34">
        <f t="shared" ref="M114:M131" si="314">(IFERROR(L114/$E114,0))</f>
        <v>0</v>
      </c>
      <c r="N114" s="33">
        <f t="shared" ref="N114" si="315">G114+I114+K114</f>
        <v>0</v>
      </c>
      <c r="O114" s="34">
        <f t="shared" si="208"/>
        <v>0</v>
      </c>
      <c r="P114" s="56"/>
      <c r="Q114" s="56"/>
      <c r="R114" s="36"/>
      <c r="S114" s="36"/>
      <c r="T114" s="36"/>
      <c r="U114" s="36"/>
      <c r="V114" s="33">
        <f t="shared" ref="V114" si="316">SUM(P114:T114)</f>
        <v>0</v>
      </c>
      <c r="W114" s="34">
        <f t="shared" ref="W114:W140" si="317">(IFERROR(V114/$E114,0))</f>
        <v>0</v>
      </c>
      <c r="X114" s="33">
        <f t="shared" ref="X114:X130" si="318">Q114+S114+U114</f>
        <v>0</v>
      </c>
      <c r="Y114" s="34">
        <f t="shared" si="212"/>
        <v>0</v>
      </c>
      <c r="Z114" s="36"/>
      <c r="AA114" s="36"/>
      <c r="AB114" s="36"/>
      <c r="AC114" s="36"/>
      <c r="AD114" s="36"/>
      <c r="AE114" s="36"/>
      <c r="AF114" s="33">
        <f t="shared" ref="AF114" si="319">SUM(Z114:AD114)</f>
        <v>0</v>
      </c>
      <c r="AG114" s="34">
        <f t="shared" ref="AG114:AG140" si="320">(IFERROR(AF114/$E114,0))</f>
        <v>0</v>
      </c>
      <c r="AH114" s="33">
        <f t="shared" ref="AH114:AH128" si="321">AA114+AC114+AE114</f>
        <v>0</v>
      </c>
      <c r="AI114" s="34">
        <f t="shared" si="216"/>
        <v>0</v>
      </c>
      <c r="AJ114" s="36"/>
      <c r="AK114" s="36"/>
      <c r="AL114" s="36"/>
      <c r="AM114" s="36"/>
      <c r="AN114" s="36"/>
      <c r="AO114" s="36"/>
      <c r="AP114" s="33">
        <f t="shared" ref="AP114" si="322">SUM(AJ114:AN114)</f>
        <v>0</v>
      </c>
      <c r="AQ114" s="34">
        <f t="shared" si="218"/>
        <v>0</v>
      </c>
      <c r="AR114" s="33">
        <f t="shared" ref="AR114" si="323">AK114+AM114+AO114</f>
        <v>0</v>
      </c>
      <c r="AS114" s="34">
        <f t="shared" si="220"/>
        <v>0</v>
      </c>
      <c r="AT114" s="33">
        <f t="shared" ref="AT114" si="324">SUM(AN114:AR114)</f>
        <v>0</v>
      </c>
      <c r="AU114" s="34">
        <f t="shared" ref="AU114:AU140" si="325">(IFERROR(AT114/$E114,0))</f>
        <v>0</v>
      </c>
      <c r="AV114" s="33">
        <f t="shared" ref="AV114:AV128" si="326">N114+X114+AH114+AR114</f>
        <v>0</v>
      </c>
      <c r="AW114" s="34">
        <f t="shared" si="222"/>
        <v>0</v>
      </c>
      <c r="AX114" s="57">
        <f t="shared" si="225"/>
        <v>0</v>
      </c>
    </row>
    <row r="115" spans="1:50" s="58" customFormat="1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312"/>
        <v>0</v>
      </c>
      <c r="F115" s="74"/>
      <c r="G115" s="74"/>
      <c r="H115" s="75"/>
      <c r="I115" s="75"/>
      <c r="J115" s="75"/>
      <c r="K115" s="75"/>
      <c r="L115" s="33">
        <f t="shared" ref="L115:L128" si="327">F115+H115+J115</f>
        <v>0</v>
      </c>
      <c r="M115" s="34">
        <f t="shared" si="314"/>
        <v>0</v>
      </c>
      <c r="N115" s="33">
        <f t="shared" ref="N115:N130" si="328">G115+I115+K115</f>
        <v>0</v>
      </c>
      <c r="O115" s="34">
        <f t="shared" ref="O115:O131" si="329">(IFERROR(N115/L115,0))</f>
        <v>0</v>
      </c>
      <c r="P115" s="56"/>
      <c r="Q115" s="56"/>
      <c r="R115" s="36"/>
      <c r="S115" s="36"/>
      <c r="T115" s="36"/>
      <c r="U115" s="36"/>
      <c r="V115" s="33">
        <f t="shared" ref="V115:V128" si="330">P115+R115+T115</f>
        <v>0</v>
      </c>
      <c r="W115" s="34">
        <f t="shared" si="317"/>
        <v>0</v>
      </c>
      <c r="X115" s="33">
        <f t="shared" si="318"/>
        <v>0</v>
      </c>
      <c r="Y115" s="34">
        <f t="shared" si="212"/>
        <v>0</v>
      </c>
      <c r="Z115" s="36"/>
      <c r="AA115" s="36"/>
      <c r="AB115" s="36"/>
      <c r="AC115" s="36"/>
      <c r="AD115" s="36"/>
      <c r="AE115" s="36"/>
      <c r="AF115" s="33">
        <f t="shared" ref="AF115:AF128" si="331">Z115+AB115+AD115</f>
        <v>0</v>
      </c>
      <c r="AG115" s="34">
        <f t="shared" si="320"/>
        <v>0</v>
      </c>
      <c r="AH115" s="33">
        <f t="shared" si="321"/>
        <v>0</v>
      </c>
      <c r="AI115" s="34">
        <f t="shared" si="216"/>
        <v>0</v>
      </c>
      <c r="AJ115" s="36"/>
      <c r="AK115" s="36"/>
      <c r="AL115" s="36"/>
      <c r="AM115" s="36"/>
      <c r="AN115" s="36"/>
      <c r="AO115" s="36"/>
      <c r="AP115" s="33">
        <f t="shared" ref="AP115:AP128" si="332">AJ115+AL115+AN115</f>
        <v>0</v>
      </c>
      <c r="AQ115" s="34">
        <f t="shared" ref="AQ115:AQ140" si="333">(IFERROR(AP115/$E115,0))</f>
        <v>0</v>
      </c>
      <c r="AR115" s="33">
        <f t="shared" ref="AR115:AR128" si="334">AK115+AM115+AO115</f>
        <v>0</v>
      </c>
      <c r="AS115" s="34">
        <f t="shared" si="220"/>
        <v>0</v>
      </c>
      <c r="AT115" s="33">
        <f t="shared" ref="AT115:AT128" si="335">L115+V115+AF115+AP115</f>
        <v>0</v>
      </c>
      <c r="AU115" s="34">
        <f t="shared" si="325"/>
        <v>0</v>
      </c>
      <c r="AV115" s="33">
        <f t="shared" si="326"/>
        <v>0</v>
      </c>
      <c r="AW115" s="34">
        <f t="shared" si="222"/>
        <v>0</v>
      </c>
      <c r="AX115" s="57">
        <f t="shared" si="225"/>
        <v>0</v>
      </c>
    </row>
    <row r="116" spans="1:50" s="58" customFormat="1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312"/>
        <v>0</v>
      </c>
      <c r="F116" s="74"/>
      <c r="G116" s="74"/>
      <c r="H116" s="75"/>
      <c r="I116" s="75"/>
      <c r="J116" s="75"/>
      <c r="K116" s="75"/>
      <c r="L116" s="33">
        <f t="shared" si="327"/>
        <v>0</v>
      </c>
      <c r="M116" s="34">
        <f t="shared" si="314"/>
        <v>0</v>
      </c>
      <c r="N116" s="33">
        <f t="shared" si="328"/>
        <v>0</v>
      </c>
      <c r="O116" s="34">
        <f t="shared" si="329"/>
        <v>0</v>
      </c>
      <c r="P116" s="56"/>
      <c r="Q116" s="56"/>
      <c r="R116" s="36"/>
      <c r="S116" s="36"/>
      <c r="T116" s="36"/>
      <c r="U116" s="36"/>
      <c r="V116" s="33">
        <f t="shared" si="330"/>
        <v>0</v>
      </c>
      <c r="W116" s="34">
        <f t="shared" si="317"/>
        <v>0</v>
      </c>
      <c r="X116" s="33">
        <f t="shared" si="318"/>
        <v>0</v>
      </c>
      <c r="Y116" s="34">
        <f t="shared" si="212"/>
        <v>0</v>
      </c>
      <c r="Z116" s="36"/>
      <c r="AA116" s="36"/>
      <c r="AB116" s="36"/>
      <c r="AC116" s="36"/>
      <c r="AD116" s="36"/>
      <c r="AE116" s="36"/>
      <c r="AF116" s="33">
        <f t="shared" si="331"/>
        <v>0</v>
      </c>
      <c r="AG116" s="34">
        <f t="shared" si="320"/>
        <v>0</v>
      </c>
      <c r="AH116" s="33">
        <f t="shared" si="321"/>
        <v>0</v>
      </c>
      <c r="AI116" s="34">
        <f t="shared" si="216"/>
        <v>0</v>
      </c>
      <c r="AJ116" s="36"/>
      <c r="AK116" s="36"/>
      <c r="AL116" s="36"/>
      <c r="AM116" s="36"/>
      <c r="AN116" s="36"/>
      <c r="AO116" s="36"/>
      <c r="AP116" s="33">
        <f t="shared" si="332"/>
        <v>0</v>
      </c>
      <c r="AQ116" s="34">
        <f t="shared" si="333"/>
        <v>0</v>
      </c>
      <c r="AR116" s="33">
        <f t="shared" si="334"/>
        <v>0</v>
      </c>
      <c r="AS116" s="34">
        <f t="shared" si="220"/>
        <v>0</v>
      </c>
      <c r="AT116" s="33">
        <f t="shared" si="335"/>
        <v>0</v>
      </c>
      <c r="AU116" s="34">
        <f t="shared" si="325"/>
        <v>0</v>
      </c>
      <c r="AV116" s="33">
        <f t="shared" si="326"/>
        <v>0</v>
      </c>
      <c r="AW116" s="34">
        <f t="shared" si="222"/>
        <v>0</v>
      </c>
      <c r="AX116" s="57">
        <f t="shared" si="225"/>
        <v>0</v>
      </c>
    </row>
    <row r="117" spans="1:50" s="58" customFormat="1" ht="15" x14ac:dyDescent="0.25">
      <c r="A117" s="37">
        <v>43110</v>
      </c>
      <c r="B117" s="30" t="s">
        <v>107</v>
      </c>
      <c r="C117" s="36">
        <v>0</v>
      </c>
      <c r="D117" s="36"/>
      <c r="E117" s="36">
        <f t="shared" si="312"/>
        <v>0</v>
      </c>
      <c r="F117" s="74"/>
      <c r="G117" s="74"/>
      <c r="H117" s="75"/>
      <c r="I117" s="75"/>
      <c r="J117" s="75"/>
      <c r="K117" s="75"/>
      <c r="L117" s="33">
        <f t="shared" si="327"/>
        <v>0</v>
      </c>
      <c r="M117" s="34">
        <f t="shared" si="314"/>
        <v>0</v>
      </c>
      <c r="N117" s="33">
        <f t="shared" si="328"/>
        <v>0</v>
      </c>
      <c r="O117" s="34">
        <f t="shared" si="329"/>
        <v>0</v>
      </c>
      <c r="P117" s="56"/>
      <c r="Q117" s="56"/>
      <c r="R117" s="36"/>
      <c r="S117" s="36"/>
      <c r="T117" s="36"/>
      <c r="U117" s="36"/>
      <c r="V117" s="33">
        <f t="shared" si="330"/>
        <v>0</v>
      </c>
      <c r="W117" s="34">
        <f t="shared" si="317"/>
        <v>0</v>
      </c>
      <c r="X117" s="33">
        <f t="shared" si="318"/>
        <v>0</v>
      </c>
      <c r="Y117" s="34">
        <f t="shared" si="212"/>
        <v>0</v>
      </c>
      <c r="Z117" s="36"/>
      <c r="AA117" s="36"/>
      <c r="AB117" s="36"/>
      <c r="AC117" s="36"/>
      <c r="AD117" s="36"/>
      <c r="AE117" s="36"/>
      <c r="AF117" s="33">
        <f t="shared" si="331"/>
        <v>0</v>
      </c>
      <c r="AG117" s="34">
        <f t="shared" si="320"/>
        <v>0</v>
      </c>
      <c r="AH117" s="33">
        <f t="shared" si="321"/>
        <v>0</v>
      </c>
      <c r="AI117" s="34">
        <f t="shared" si="216"/>
        <v>0</v>
      </c>
      <c r="AJ117" s="36"/>
      <c r="AK117" s="36"/>
      <c r="AL117" s="36"/>
      <c r="AM117" s="36"/>
      <c r="AN117" s="36"/>
      <c r="AO117" s="36"/>
      <c r="AP117" s="33">
        <f t="shared" si="332"/>
        <v>0</v>
      </c>
      <c r="AQ117" s="34">
        <f t="shared" si="333"/>
        <v>0</v>
      </c>
      <c r="AR117" s="33">
        <f t="shared" si="334"/>
        <v>0</v>
      </c>
      <c r="AS117" s="34">
        <f t="shared" si="220"/>
        <v>0</v>
      </c>
      <c r="AT117" s="33">
        <f t="shared" si="335"/>
        <v>0</v>
      </c>
      <c r="AU117" s="34">
        <f t="shared" si="325"/>
        <v>0</v>
      </c>
      <c r="AV117" s="33">
        <f t="shared" si="326"/>
        <v>0</v>
      </c>
      <c r="AW117" s="34">
        <f t="shared" si="222"/>
        <v>0</v>
      </c>
      <c r="AX117" s="57">
        <f t="shared" si="225"/>
        <v>0</v>
      </c>
    </row>
    <row r="118" spans="1:50" s="58" customFormat="1" ht="15" x14ac:dyDescent="0.25">
      <c r="A118" s="37">
        <v>43120</v>
      </c>
      <c r="B118" s="30" t="s">
        <v>108</v>
      </c>
      <c r="C118" s="36">
        <v>0</v>
      </c>
      <c r="D118" s="36"/>
      <c r="E118" s="36">
        <f t="shared" si="312"/>
        <v>0</v>
      </c>
      <c r="F118" s="74"/>
      <c r="G118" s="74"/>
      <c r="H118" s="75"/>
      <c r="I118" s="75"/>
      <c r="J118" s="75"/>
      <c r="K118" s="75"/>
      <c r="L118" s="33">
        <f t="shared" si="327"/>
        <v>0</v>
      </c>
      <c r="M118" s="34">
        <f t="shared" si="314"/>
        <v>0</v>
      </c>
      <c r="N118" s="33">
        <f t="shared" si="328"/>
        <v>0</v>
      </c>
      <c r="O118" s="34">
        <f t="shared" si="329"/>
        <v>0</v>
      </c>
      <c r="P118" s="56"/>
      <c r="Q118" s="56"/>
      <c r="R118" s="36"/>
      <c r="S118" s="36"/>
      <c r="T118" s="36"/>
      <c r="U118" s="36"/>
      <c r="V118" s="33">
        <f t="shared" si="330"/>
        <v>0</v>
      </c>
      <c r="W118" s="34">
        <f t="shared" si="317"/>
        <v>0</v>
      </c>
      <c r="X118" s="33">
        <f t="shared" si="318"/>
        <v>0</v>
      </c>
      <c r="Y118" s="34">
        <f t="shared" si="212"/>
        <v>0</v>
      </c>
      <c r="Z118" s="36"/>
      <c r="AA118" s="36"/>
      <c r="AB118" s="36"/>
      <c r="AC118" s="36"/>
      <c r="AD118" s="36"/>
      <c r="AE118" s="36"/>
      <c r="AF118" s="33">
        <f t="shared" si="331"/>
        <v>0</v>
      </c>
      <c r="AG118" s="34">
        <f t="shared" si="320"/>
        <v>0</v>
      </c>
      <c r="AH118" s="33">
        <f t="shared" si="321"/>
        <v>0</v>
      </c>
      <c r="AI118" s="34">
        <f t="shared" si="216"/>
        <v>0</v>
      </c>
      <c r="AJ118" s="36"/>
      <c r="AK118" s="36"/>
      <c r="AL118" s="36"/>
      <c r="AM118" s="36"/>
      <c r="AN118" s="36"/>
      <c r="AO118" s="36"/>
      <c r="AP118" s="33">
        <f t="shared" si="332"/>
        <v>0</v>
      </c>
      <c r="AQ118" s="34">
        <f t="shared" si="333"/>
        <v>0</v>
      </c>
      <c r="AR118" s="33">
        <f t="shared" si="334"/>
        <v>0</v>
      </c>
      <c r="AS118" s="34">
        <f t="shared" si="220"/>
        <v>0</v>
      </c>
      <c r="AT118" s="33">
        <f t="shared" si="335"/>
        <v>0</v>
      </c>
      <c r="AU118" s="34">
        <f t="shared" si="325"/>
        <v>0</v>
      </c>
      <c r="AV118" s="33">
        <f t="shared" si="326"/>
        <v>0</v>
      </c>
      <c r="AW118" s="34">
        <f t="shared" si="222"/>
        <v>0</v>
      </c>
      <c r="AX118" s="57">
        <f t="shared" si="225"/>
        <v>0</v>
      </c>
    </row>
    <row r="119" spans="1:50" s="58" customFormat="1" ht="15" x14ac:dyDescent="0.25">
      <c r="A119" s="37">
        <v>43310</v>
      </c>
      <c r="B119" s="30" t="s">
        <v>109</v>
      </c>
      <c r="C119" s="36">
        <v>0</v>
      </c>
      <c r="D119" s="36"/>
      <c r="E119" s="36">
        <f t="shared" si="312"/>
        <v>0</v>
      </c>
      <c r="F119" s="74"/>
      <c r="G119" s="74"/>
      <c r="H119" s="75"/>
      <c r="I119" s="75"/>
      <c r="J119" s="75"/>
      <c r="K119" s="75"/>
      <c r="L119" s="33">
        <f t="shared" si="327"/>
        <v>0</v>
      </c>
      <c r="M119" s="34">
        <f t="shared" si="314"/>
        <v>0</v>
      </c>
      <c r="N119" s="33">
        <f t="shared" si="328"/>
        <v>0</v>
      </c>
      <c r="O119" s="34">
        <f t="shared" si="329"/>
        <v>0</v>
      </c>
      <c r="P119" s="56"/>
      <c r="Q119" s="56"/>
      <c r="R119" s="36"/>
      <c r="S119" s="36"/>
      <c r="T119" s="36"/>
      <c r="U119" s="36"/>
      <c r="V119" s="33">
        <f t="shared" si="330"/>
        <v>0</v>
      </c>
      <c r="W119" s="34">
        <f t="shared" si="317"/>
        <v>0</v>
      </c>
      <c r="X119" s="33">
        <f t="shared" si="318"/>
        <v>0</v>
      </c>
      <c r="Y119" s="34">
        <f t="shared" si="212"/>
        <v>0</v>
      </c>
      <c r="Z119" s="36"/>
      <c r="AA119" s="36"/>
      <c r="AB119" s="36"/>
      <c r="AC119" s="36"/>
      <c r="AD119" s="36"/>
      <c r="AE119" s="36"/>
      <c r="AF119" s="33">
        <f t="shared" si="331"/>
        <v>0</v>
      </c>
      <c r="AG119" s="34">
        <f t="shared" si="320"/>
        <v>0</v>
      </c>
      <c r="AH119" s="33">
        <f t="shared" si="321"/>
        <v>0</v>
      </c>
      <c r="AI119" s="34">
        <f t="shared" si="216"/>
        <v>0</v>
      </c>
      <c r="AJ119" s="36"/>
      <c r="AK119" s="36"/>
      <c r="AL119" s="36"/>
      <c r="AM119" s="36"/>
      <c r="AN119" s="36"/>
      <c r="AO119" s="36"/>
      <c r="AP119" s="33">
        <f t="shared" si="332"/>
        <v>0</v>
      </c>
      <c r="AQ119" s="34">
        <f t="shared" si="333"/>
        <v>0</v>
      </c>
      <c r="AR119" s="33">
        <f t="shared" si="334"/>
        <v>0</v>
      </c>
      <c r="AS119" s="34">
        <f t="shared" si="220"/>
        <v>0</v>
      </c>
      <c r="AT119" s="33">
        <f t="shared" si="335"/>
        <v>0</v>
      </c>
      <c r="AU119" s="34">
        <f t="shared" si="325"/>
        <v>0</v>
      </c>
      <c r="AV119" s="33">
        <f t="shared" si="326"/>
        <v>0</v>
      </c>
      <c r="AW119" s="34">
        <f t="shared" si="222"/>
        <v>0</v>
      </c>
      <c r="AX119" s="57">
        <f t="shared" si="225"/>
        <v>0</v>
      </c>
    </row>
    <row r="120" spans="1:50" s="58" customFormat="1" ht="15" x14ac:dyDescent="0.25">
      <c r="A120" s="37">
        <v>43330</v>
      </c>
      <c r="B120" s="30" t="s">
        <v>142</v>
      </c>
      <c r="C120" s="36">
        <v>0</v>
      </c>
      <c r="D120" s="36"/>
      <c r="E120" s="36">
        <f t="shared" si="312"/>
        <v>0</v>
      </c>
      <c r="F120" s="74"/>
      <c r="G120" s="74"/>
      <c r="H120" s="75"/>
      <c r="I120" s="75"/>
      <c r="J120" s="75"/>
      <c r="K120" s="75"/>
      <c r="L120" s="33">
        <f t="shared" si="327"/>
        <v>0</v>
      </c>
      <c r="M120" s="34">
        <f t="shared" si="314"/>
        <v>0</v>
      </c>
      <c r="N120" s="33">
        <f t="shared" si="328"/>
        <v>0</v>
      </c>
      <c r="O120" s="34">
        <f t="shared" si="329"/>
        <v>0</v>
      </c>
      <c r="P120" s="56"/>
      <c r="Q120" s="56"/>
      <c r="R120" s="36"/>
      <c r="S120" s="36"/>
      <c r="T120" s="36"/>
      <c r="U120" s="36"/>
      <c r="V120" s="33">
        <f t="shared" si="330"/>
        <v>0</v>
      </c>
      <c r="W120" s="34">
        <f t="shared" si="317"/>
        <v>0</v>
      </c>
      <c r="X120" s="33">
        <f t="shared" si="318"/>
        <v>0</v>
      </c>
      <c r="Y120" s="34">
        <f t="shared" si="212"/>
        <v>0</v>
      </c>
      <c r="Z120" s="36"/>
      <c r="AA120" s="36"/>
      <c r="AB120" s="36"/>
      <c r="AC120" s="36"/>
      <c r="AD120" s="36"/>
      <c r="AE120" s="36"/>
      <c r="AF120" s="33">
        <f t="shared" si="331"/>
        <v>0</v>
      </c>
      <c r="AG120" s="34">
        <f t="shared" si="320"/>
        <v>0</v>
      </c>
      <c r="AH120" s="33">
        <f t="shared" si="321"/>
        <v>0</v>
      </c>
      <c r="AI120" s="34">
        <f t="shared" si="216"/>
        <v>0</v>
      </c>
      <c r="AJ120" s="36"/>
      <c r="AK120" s="36"/>
      <c r="AL120" s="36"/>
      <c r="AM120" s="36"/>
      <c r="AN120" s="36"/>
      <c r="AO120" s="36"/>
      <c r="AP120" s="33">
        <f t="shared" si="332"/>
        <v>0</v>
      </c>
      <c r="AQ120" s="34">
        <f t="shared" si="333"/>
        <v>0</v>
      </c>
      <c r="AR120" s="33">
        <f t="shared" si="334"/>
        <v>0</v>
      </c>
      <c r="AS120" s="34">
        <f t="shared" si="220"/>
        <v>0</v>
      </c>
      <c r="AT120" s="33">
        <f t="shared" si="335"/>
        <v>0</v>
      </c>
      <c r="AU120" s="34">
        <f t="shared" si="325"/>
        <v>0</v>
      </c>
      <c r="AV120" s="33">
        <f t="shared" si="326"/>
        <v>0</v>
      </c>
      <c r="AW120" s="34">
        <f t="shared" si="222"/>
        <v>0</v>
      </c>
      <c r="AX120" s="57">
        <f t="shared" si="225"/>
        <v>0</v>
      </c>
    </row>
    <row r="121" spans="1:50" s="58" customFormat="1" ht="15" x14ac:dyDescent="0.25">
      <c r="A121" s="37">
        <v>43340</v>
      </c>
      <c r="B121" s="30" t="s">
        <v>143</v>
      </c>
      <c r="C121" s="36">
        <v>0</v>
      </c>
      <c r="D121" s="36"/>
      <c r="E121" s="36">
        <f t="shared" si="312"/>
        <v>0</v>
      </c>
      <c r="F121" s="74"/>
      <c r="G121" s="74"/>
      <c r="H121" s="75"/>
      <c r="I121" s="75"/>
      <c r="J121" s="75"/>
      <c r="K121" s="75"/>
      <c r="L121" s="33">
        <f t="shared" si="327"/>
        <v>0</v>
      </c>
      <c r="M121" s="34">
        <f t="shared" si="314"/>
        <v>0</v>
      </c>
      <c r="N121" s="33">
        <f t="shared" si="328"/>
        <v>0</v>
      </c>
      <c r="O121" s="34">
        <f t="shared" si="329"/>
        <v>0</v>
      </c>
      <c r="P121" s="56"/>
      <c r="Q121" s="56"/>
      <c r="R121" s="36"/>
      <c r="S121" s="36"/>
      <c r="T121" s="36"/>
      <c r="U121" s="36"/>
      <c r="V121" s="33">
        <f t="shared" si="330"/>
        <v>0</v>
      </c>
      <c r="W121" s="34">
        <f t="shared" si="317"/>
        <v>0</v>
      </c>
      <c r="X121" s="33">
        <f t="shared" si="318"/>
        <v>0</v>
      </c>
      <c r="Y121" s="34">
        <f t="shared" si="212"/>
        <v>0</v>
      </c>
      <c r="Z121" s="36"/>
      <c r="AA121" s="36"/>
      <c r="AB121" s="36"/>
      <c r="AC121" s="36"/>
      <c r="AD121" s="36"/>
      <c r="AE121" s="36"/>
      <c r="AF121" s="33">
        <f t="shared" si="331"/>
        <v>0</v>
      </c>
      <c r="AG121" s="34">
        <f t="shared" si="320"/>
        <v>0</v>
      </c>
      <c r="AH121" s="33">
        <f t="shared" si="321"/>
        <v>0</v>
      </c>
      <c r="AI121" s="34">
        <f t="shared" si="216"/>
        <v>0</v>
      </c>
      <c r="AJ121" s="36"/>
      <c r="AK121" s="36"/>
      <c r="AL121" s="36"/>
      <c r="AM121" s="36"/>
      <c r="AN121" s="36"/>
      <c r="AO121" s="36"/>
      <c r="AP121" s="33">
        <f t="shared" si="332"/>
        <v>0</v>
      </c>
      <c r="AQ121" s="34">
        <f t="shared" si="333"/>
        <v>0</v>
      </c>
      <c r="AR121" s="33">
        <f t="shared" si="334"/>
        <v>0</v>
      </c>
      <c r="AS121" s="34">
        <f t="shared" si="220"/>
        <v>0</v>
      </c>
      <c r="AT121" s="33">
        <f t="shared" si="335"/>
        <v>0</v>
      </c>
      <c r="AU121" s="34">
        <f t="shared" si="325"/>
        <v>0</v>
      </c>
      <c r="AV121" s="33">
        <f t="shared" si="326"/>
        <v>0</v>
      </c>
      <c r="AW121" s="34">
        <f t="shared" si="222"/>
        <v>0</v>
      </c>
      <c r="AX121" s="57">
        <f t="shared" si="225"/>
        <v>0</v>
      </c>
    </row>
    <row r="122" spans="1:50" s="58" customFormat="1" ht="15" x14ac:dyDescent="0.25">
      <c r="A122" s="37">
        <v>43400</v>
      </c>
      <c r="B122" s="30" t="s">
        <v>110</v>
      </c>
      <c r="C122" s="36">
        <v>0</v>
      </c>
      <c r="D122" s="36"/>
      <c r="E122" s="36">
        <f t="shared" si="312"/>
        <v>0</v>
      </c>
      <c r="F122" s="74"/>
      <c r="G122" s="74"/>
      <c r="H122" s="75"/>
      <c r="I122" s="75"/>
      <c r="J122" s="75"/>
      <c r="K122" s="75"/>
      <c r="L122" s="33">
        <f t="shared" si="327"/>
        <v>0</v>
      </c>
      <c r="M122" s="34">
        <f t="shared" si="314"/>
        <v>0</v>
      </c>
      <c r="N122" s="33">
        <f t="shared" si="328"/>
        <v>0</v>
      </c>
      <c r="O122" s="34">
        <f t="shared" si="329"/>
        <v>0</v>
      </c>
      <c r="P122" s="56"/>
      <c r="Q122" s="56"/>
      <c r="R122" s="36"/>
      <c r="S122" s="36"/>
      <c r="T122" s="36"/>
      <c r="U122" s="36"/>
      <c r="V122" s="33">
        <f t="shared" si="330"/>
        <v>0</v>
      </c>
      <c r="W122" s="34">
        <f t="shared" si="317"/>
        <v>0</v>
      </c>
      <c r="X122" s="33">
        <f t="shared" si="318"/>
        <v>0</v>
      </c>
      <c r="Y122" s="34">
        <f t="shared" si="212"/>
        <v>0</v>
      </c>
      <c r="Z122" s="36"/>
      <c r="AA122" s="36"/>
      <c r="AB122" s="36"/>
      <c r="AC122" s="36"/>
      <c r="AD122" s="36"/>
      <c r="AE122" s="36"/>
      <c r="AF122" s="33">
        <f t="shared" si="331"/>
        <v>0</v>
      </c>
      <c r="AG122" s="34">
        <f t="shared" si="320"/>
        <v>0</v>
      </c>
      <c r="AH122" s="33">
        <f t="shared" si="321"/>
        <v>0</v>
      </c>
      <c r="AI122" s="34">
        <f t="shared" si="216"/>
        <v>0</v>
      </c>
      <c r="AJ122" s="36"/>
      <c r="AK122" s="36"/>
      <c r="AL122" s="36"/>
      <c r="AM122" s="36"/>
      <c r="AN122" s="36"/>
      <c r="AO122" s="36"/>
      <c r="AP122" s="33">
        <f t="shared" si="332"/>
        <v>0</v>
      </c>
      <c r="AQ122" s="34">
        <f t="shared" si="333"/>
        <v>0</v>
      </c>
      <c r="AR122" s="33">
        <f t="shared" si="334"/>
        <v>0</v>
      </c>
      <c r="AS122" s="34">
        <f t="shared" si="220"/>
        <v>0</v>
      </c>
      <c r="AT122" s="33">
        <f t="shared" si="335"/>
        <v>0</v>
      </c>
      <c r="AU122" s="34">
        <f t="shared" si="325"/>
        <v>0</v>
      </c>
      <c r="AV122" s="33">
        <f t="shared" si="326"/>
        <v>0</v>
      </c>
      <c r="AW122" s="34">
        <f t="shared" si="222"/>
        <v>0</v>
      </c>
      <c r="AX122" s="57">
        <f t="shared" si="225"/>
        <v>0</v>
      </c>
    </row>
    <row r="123" spans="1:50" s="58" customFormat="1" ht="15" x14ac:dyDescent="0.25">
      <c r="A123" s="37">
        <v>43500</v>
      </c>
      <c r="B123" s="30" t="s">
        <v>111</v>
      </c>
      <c r="C123" s="36">
        <v>0</v>
      </c>
      <c r="D123" s="36"/>
      <c r="E123" s="36">
        <f t="shared" si="312"/>
        <v>0</v>
      </c>
      <c r="F123" s="74"/>
      <c r="G123" s="74"/>
      <c r="H123" s="75"/>
      <c r="I123" s="75"/>
      <c r="J123" s="75"/>
      <c r="K123" s="75"/>
      <c r="L123" s="33">
        <f t="shared" si="327"/>
        <v>0</v>
      </c>
      <c r="M123" s="34">
        <f t="shared" si="314"/>
        <v>0</v>
      </c>
      <c r="N123" s="33">
        <f t="shared" si="328"/>
        <v>0</v>
      </c>
      <c r="O123" s="34">
        <f t="shared" si="329"/>
        <v>0</v>
      </c>
      <c r="P123" s="56"/>
      <c r="Q123" s="56"/>
      <c r="R123" s="36"/>
      <c r="S123" s="36"/>
      <c r="T123" s="36"/>
      <c r="U123" s="36"/>
      <c r="V123" s="33">
        <f t="shared" si="330"/>
        <v>0</v>
      </c>
      <c r="W123" s="34">
        <f t="shared" si="317"/>
        <v>0</v>
      </c>
      <c r="X123" s="33">
        <f t="shared" si="318"/>
        <v>0</v>
      </c>
      <c r="Y123" s="34">
        <f t="shared" si="212"/>
        <v>0</v>
      </c>
      <c r="Z123" s="36"/>
      <c r="AA123" s="36"/>
      <c r="AB123" s="36"/>
      <c r="AC123" s="36"/>
      <c r="AD123" s="36"/>
      <c r="AE123" s="36"/>
      <c r="AF123" s="33">
        <f t="shared" si="331"/>
        <v>0</v>
      </c>
      <c r="AG123" s="34">
        <f t="shared" si="320"/>
        <v>0</v>
      </c>
      <c r="AH123" s="33">
        <f t="shared" si="321"/>
        <v>0</v>
      </c>
      <c r="AI123" s="34">
        <f t="shared" si="216"/>
        <v>0</v>
      </c>
      <c r="AJ123" s="36"/>
      <c r="AK123" s="36"/>
      <c r="AL123" s="36"/>
      <c r="AM123" s="36"/>
      <c r="AN123" s="36"/>
      <c r="AO123" s="36"/>
      <c r="AP123" s="33">
        <f t="shared" si="332"/>
        <v>0</v>
      </c>
      <c r="AQ123" s="34">
        <f t="shared" si="333"/>
        <v>0</v>
      </c>
      <c r="AR123" s="33">
        <f t="shared" si="334"/>
        <v>0</v>
      </c>
      <c r="AS123" s="34">
        <f t="shared" si="220"/>
        <v>0</v>
      </c>
      <c r="AT123" s="33">
        <f t="shared" si="335"/>
        <v>0</v>
      </c>
      <c r="AU123" s="34">
        <f t="shared" si="325"/>
        <v>0</v>
      </c>
      <c r="AV123" s="33">
        <f t="shared" si="326"/>
        <v>0</v>
      </c>
      <c r="AW123" s="34">
        <f t="shared" si="222"/>
        <v>0</v>
      </c>
      <c r="AX123" s="57">
        <f t="shared" si="225"/>
        <v>0</v>
      </c>
    </row>
    <row r="124" spans="1:50" s="58" customFormat="1" ht="15" x14ac:dyDescent="0.25">
      <c r="A124" s="37">
        <v>43600</v>
      </c>
      <c r="B124" s="30" t="s">
        <v>112</v>
      </c>
      <c r="C124" s="36">
        <v>0</v>
      </c>
      <c r="D124" s="36"/>
      <c r="E124" s="36">
        <f t="shared" si="312"/>
        <v>0</v>
      </c>
      <c r="F124" s="74"/>
      <c r="G124" s="74"/>
      <c r="H124" s="75"/>
      <c r="I124" s="75"/>
      <c r="J124" s="75"/>
      <c r="K124" s="75"/>
      <c r="L124" s="33">
        <f t="shared" si="327"/>
        <v>0</v>
      </c>
      <c r="M124" s="34">
        <f t="shared" si="314"/>
        <v>0</v>
      </c>
      <c r="N124" s="33">
        <f t="shared" si="328"/>
        <v>0</v>
      </c>
      <c r="O124" s="34">
        <f t="shared" si="329"/>
        <v>0</v>
      </c>
      <c r="P124" s="56"/>
      <c r="Q124" s="56"/>
      <c r="R124" s="36"/>
      <c r="S124" s="36"/>
      <c r="T124" s="36"/>
      <c r="U124" s="36"/>
      <c r="V124" s="33">
        <f t="shared" si="330"/>
        <v>0</v>
      </c>
      <c r="W124" s="34">
        <f t="shared" si="317"/>
        <v>0</v>
      </c>
      <c r="X124" s="33">
        <f t="shared" si="318"/>
        <v>0</v>
      </c>
      <c r="Y124" s="34">
        <f t="shared" si="212"/>
        <v>0</v>
      </c>
      <c r="Z124" s="36"/>
      <c r="AA124" s="36"/>
      <c r="AB124" s="36"/>
      <c r="AC124" s="36"/>
      <c r="AD124" s="36"/>
      <c r="AE124" s="36"/>
      <c r="AF124" s="33">
        <f t="shared" si="331"/>
        <v>0</v>
      </c>
      <c r="AG124" s="34">
        <f t="shared" si="320"/>
        <v>0</v>
      </c>
      <c r="AH124" s="33">
        <f t="shared" si="321"/>
        <v>0</v>
      </c>
      <c r="AI124" s="34">
        <f t="shared" si="216"/>
        <v>0</v>
      </c>
      <c r="AJ124" s="36"/>
      <c r="AK124" s="36"/>
      <c r="AL124" s="36"/>
      <c r="AM124" s="36"/>
      <c r="AN124" s="36"/>
      <c r="AO124" s="36"/>
      <c r="AP124" s="33">
        <f t="shared" si="332"/>
        <v>0</v>
      </c>
      <c r="AQ124" s="34">
        <f t="shared" si="333"/>
        <v>0</v>
      </c>
      <c r="AR124" s="33">
        <f t="shared" si="334"/>
        <v>0</v>
      </c>
      <c r="AS124" s="34">
        <f t="shared" si="220"/>
        <v>0</v>
      </c>
      <c r="AT124" s="33">
        <f t="shared" si="335"/>
        <v>0</v>
      </c>
      <c r="AU124" s="34">
        <f t="shared" si="325"/>
        <v>0</v>
      </c>
      <c r="AV124" s="33">
        <f t="shared" si="326"/>
        <v>0</v>
      </c>
      <c r="AW124" s="34">
        <f t="shared" si="222"/>
        <v>0</v>
      </c>
      <c r="AX124" s="57">
        <f t="shared" si="225"/>
        <v>0</v>
      </c>
    </row>
    <row r="125" spans="1:50" s="58" customFormat="1" ht="15" x14ac:dyDescent="0.25">
      <c r="A125" s="37">
        <v>43700</v>
      </c>
      <c r="B125" s="30" t="s">
        <v>113</v>
      </c>
      <c r="C125" s="36">
        <v>0</v>
      </c>
      <c r="D125" s="36"/>
      <c r="E125" s="36">
        <f t="shared" si="312"/>
        <v>0</v>
      </c>
      <c r="F125" s="74"/>
      <c r="G125" s="74"/>
      <c r="H125" s="75"/>
      <c r="I125" s="75"/>
      <c r="J125" s="75"/>
      <c r="K125" s="75"/>
      <c r="L125" s="33">
        <f t="shared" si="327"/>
        <v>0</v>
      </c>
      <c r="M125" s="34">
        <f t="shared" si="314"/>
        <v>0</v>
      </c>
      <c r="N125" s="33">
        <f t="shared" si="328"/>
        <v>0</v>
      </c>
      <c r="O125" s="34">
        <f t="shared" si="329"/>
        <v>0</v>
      </c>
      <c r="P125" s="56"/>
      <c r="Q125" s="56"/>
      <c r="R125" s="36"/>
      <c r="S125" s="36"/>
      <c r="T125" s="36"/>
      <c r="U125" s="36"/>
      <c r="V125" s="33">
        <f t="shared" si="330"/>
        <v>0</v>
      </c>
      <c r="W125" s="34">
        <f t="shared" si="317"/>
        <v>0</v>
      </c>
      <c r="X125" s="33">
        <f t="shared" si="318"/>
        <v>0</v>
      </c>
      <c r="Y125" s="34">
        <f t="shared" si="212"/>
        <v>0</v>
      </c>
      <c r="Z125" s="36"/>
      <c r="AA125" s="36"/>
      <c r="AB125" s="36"/>
      <c r="AC125" s="36"/>
      <c r="AD125" s="36"/>
      <c r="AE125" s="36"/>
      <c r="AF125" s="33">
        <f t="shared" si="331"/>
        <v>0</v>
      </c>
      <c r="AG125" s="34">
        <f t="shared" si="320"/>
        <v>0</v>
      </c>
      <c r="AH125" s="33">
        <f t="shared" si="321"/>
        <v>0</v>
      </c>
      <c r="AI125" s="34">
        <f t="shared" si="216"/>
        <v>0</v>
      </c>
      <c r="AJ125" s="36"/>
      <c r="AK125" s="36"/>
      <c r="AL125" s="36"/>
      <c r="AM125" s="36"/>
      <c r="AN125" s="36"/>
      <c r="AO125" s="36"/>
      <c r="AP125" s="33">
        <f t="shared" si="332"/>
        <v>0</v>
      </c>
      <c r="AQ125" s="34">
        <f t="shared" si="333"/>
        <v>0</v>
      </c>
      <c r="AR125" s="33">
        <f t="shared" si="334"/>
        <v>0</v>
      </c>
      <c r="AS125" s="34">
        <f t="shared" si="220"/>
        <v>0</v>
      </c>
      <c r="AT125" s="33">
        <f t="shared" si="335"/>
        <v>0</v>
      </c>
      <c r="AU125" s="34">
        <f t="shared" si="325"/>
        <v>0</v>
      </c>
      <c r="AV125" s="33">
        <f t="shared" si="326"/>
        <v>0</v>
      </c>
      <c r="AW125" s="34">
        <f t="shared" si="222"/>
        <v>0</v>
      </c>
      <c r="AX125" s="57">
        <f t="shared" si="225"/>
        <v>0</v>
      </c>
    </row>
    <row r="126" spans="1:50" s="58" customFormat="1" ht="15" x14ac:dyDescent="0.25">
      <c r="A126" s="37">
        <v>46110</v>
      </c>
      <c r="B126" s="30" t="s">
        <v>144</v>
      </c>
      <c r="C126" s="36">
        <v>0</v>
      </c>
      <c r="D126" s="36"/>
      <c r="E126" s="36">
        <f t="shared" si="312"/>
        <v>0</v>
      </c>
      <c r="F126" s="74"/>
      <c r="G126" s="74"/>
      <c r="H126" s="75"/>
      <c r="I126" s="75"/>
      <c r="J126" s="75"/>
      <c r="K126" s="75"/>
      <c r="L126" s="33">
        <f t="shared" si="327"/>
        <v>0</v>
      </c>
      <c r="M126" s="34">
        <f t="shared" si="314"/>
        <v>0</v>
      </c>
      <c r="N126" s="33">
        <f t="shared" si="328"/>
        <v>0</v>
      </c>
      <c r="O126" s="34">
        <f t="shared" si="329"/>
        <v>0</v>
      </c>
      <c r="P126" s="56"/>
      <c r="Q126" s="56"/>
      <c r="R126" s="36"/>
      <c r="S126" s="36"/>
      <c r="T126" s="36"/>
      <c r="U126" s="36"/>
      <c r="V126" s="33">
        <f t="shared" si="330"/>
        <v>0</v>
      </c>
      <c r="W126" s="34">
        <f t="shared" si="317"/>
        <v>0</v>
      </c>
      <c r="X126" s="33">
        <f t="shared" si="318"/>
        <v>0</v>
      </c>
      <c r="Y126" s="34">
        <f t="shared" si="212"/>
        <v>0</v>
      </c>
      <c r="Z126" s="36"/>
      <c r="AA126" s="36"/>
      <c r="AB126" s="36"/>
      <c r="AC126" s="36"/>
      <c r="AD126" s="36"/>
      <c r="AE126" s="36"/>
      <c r="AF126" s="33">
        <f t="shared" si="331"/>
        <v>0</v>
      </c>
      <c r="AG126" s="34">
        <f t="shared" si="320"/>
        <v>0</v>
      </c>
      <c r="AH126" s="33">
        <f t="shared" si="321"/>
        <v>0</v>
      </c>
      <c r="AI126" s="34">
        <f t="shared" si="216"/>
        <v>0</v>
      </c>
      <c r="AJ126" s="36"/>
      <c r="AK126" s="36"/>
      <c r="AL126" s="36"/>
      <c r="AM126" s="36"/>
      <c r="AN126" s="36"/>
      <c r="AO126" s="36"/>
      <c r="AP126" s="33">
        <f t="shared" si="332"/>
        <v>0</v>
      </c>
      <c r="AQ126" s="34">
        <f t="shared" si="333"/>
        <v>0</v>
      </c>
      <c r="AR126" s="33">
        <f t="shared" si="334"/>
        <v>0</v>
      </c>
      <c r="AS126" s="34">
        <f t="shared" si="220"/>
        <v>0</v>
      </c>
      <c r="AT126" s="33">
        <f t="shared" si="335"/>
        <v>0</v>
      </c>
      <c r="AU126" s="34">
        <f t="shared" si="325"/>
        <v>0</v>
      </c>
      <c r="AV126" s="33">
        <f t="shared" si="326"/>
        <v>0</v>
      </c>
      <c r="AW126" s="34">
        <f t="shared" si="222"/>
        <v>0</v>
      </c>
      <c r="AX126" s="57">
        <f t="shared" si="225"/>
        <v>0</v>
      </c>
    </row>
    <row r="127" spans="1:50" s="58" customFormat="1" ht="15" x14ac:dyDescent="0.25">
      <c r="A127" s="37">
        <v>49100</v>
      </c>
      <c r="B127" s="30" t="s">
        <v>114</v>
      </c>
      <c r="C127" s="36">
        <v>0</v>
      </c>
      <c r="D127" s="36"/>
      <c r="E127" s="36">
        <f t="shared" si="312"/>
        <v>0</v>
      </c>
      <c r="F127" s="74"/>
      <c r="G127" s="74"/>
      <c r="H127" s="75"/>
      <c r="I127" s="75"/>
      <c r="J127" s="75"/>
      <c r="K127" s="75"/>
      <c r="L127" s="33">
        <f t="shared" si="327"/>
        <v>0</v>
      </c>
      <c r="M127" s="34">
        <f t="shared" si="314"/>
        <v>0</v>
      </c>
      <c r="N127" s="33">
        <f t="shared" si="328"/>
        <v>0</v>
      </c>
      <c r="O127" s="34">
        <f t="shared" si="329"/>
        <v>0</v>
      </c>
      <c r="P127" s="56"/>
      <c r="Q127" s="56"/>
      <c r="R127" s="36"/>
      <c r="S127" s="36"/>
      <c r="T127" s="36"/>
      <c r="U127" s="36"/>
      <c r="V127" s="33">
        <f t="shared" si="330"/>
        <v>0</v>
      </c>
      <c r="W127" s="34">
        <f t="shared" si="317"/>
        <v>0</v>
      </c>
      <c r="X127" s="33">
        <f t="shared" si="318"/>
        <v>0</v>
      </c>
      <c r="Y127" s="34">
        <f t="shared" si="212"/>
        <v>0</v>
      </c>
      <c r="Z127" s="36"/>
      <c r="AA127" s="36"/>
      <c r="AB127" s="36"/>
      <c r="AC127" s="36"/>
      <c r="AD127" s="36"/>
      <c r="AE127" s="36"/>
      <c r="AF127" s="33">
        <f t="shared" si="331"/>
        <v>0</v>
      </c>
      <c r="AG127" s="34">
        <f t="shared" si="320"/>
        <v>0</v>
      </c>
      <c r="AH127" s="33">
        <f t="shared" si="321"/>
        <v>0</v>
      </c>
      <c r="AI127" s="34">
        <f t="shared" si="216"/>
        <v>0</v>
      </c>
      <c r="AJ127" s="36"/>
      <c r="AK127" s="36"/>
      <c r="AL127" s="36"/>
      <c r="AM127" s="36"/>
      <c r="AN127" s="36"/>
      <c r="AO127" s="36"/>
      <c r="AP127" s="33">
        <f t="shared" si="332"/>
        <v>0</v>
      </c>
      <c r="AQ127" s="34">
        <f t="shared" si="333"/>
        <v>0</v>
      </c>
      <c r="AR127" s="33">
        <f t="shared" si="334"/>
        <v>0</v>
      </c>
      <c r="AS127" s="34">
        <f t="shared" si="220"/>
        <v>0</v>
      </c>
      <c r="AT127" s="33">
        <f t="shared" si="335"/>
        <v>0</v>
      </c>
      <c r="AU127" s="34">
        <f t="shared" si="325"/>
        <v>0</v>
      </c>
      <c r="AV127" s="33">
        <f t="shared" si="326"/>
        <v>0</v>
      </c>
      <c r="AW127" s="34">
        <f t="shared" si="222"/>
        <v>0</v>
      </c>
      <c r="AX127" s="57">
        <f t="shared" si="225"/>
        <v>0</v>
      </c>
    </row>
    <row r="128" spans="1:50" s="58" customFormat="1" ht="15" x14ac:dyDescent="0.25">
      <c r="A128" s="37">
        <v>49900</v>
      </c>
      <c r="B128" s="63" t="s">
        <v>78</v>
      </c>
      <c r="C128" s="36">
        <v>0</v>
      </c>
      <c r="D128" s="64"/>
      <c r="E128" s="36">
        <f t="shared" si="312"/>
        <v>0</v>
      </c>
      <c r="F128" s="74"/>
      <c r="G128" s="74"/>
      <c r="H128" s="75"/>
      <c r="I128" s="75"/>
      <c r="J128" s="75"/>
      <c r="K128" s="75"/>
      <c r="L128" s="33">
        <f t="shared" si="327"/>
        <v>0</v>
      </c>
      <c r="M128" s="34">
        <f t="shared" si="314"/>
        <v>0</v>
      </c>
      <c r="N128" s="33">
        <f t="shared" si="328"/>
        <v>0</v>
      </c>
      <c r="O128" s="34">
        <f t="shared" si="329"/>
        <v>0</v>
      </c>
      <c r="P128" s="56"/>
      <c r="Q128" s="56"/>
      <c r="R128" s="36"/>
      <c r="S128" s="36"/>
      <c r="T128" s="36"/>
      <c r="U128" s="36"/>
      <c r="V128" s="33">
        <f t="shared" si="330"/>
        <v>0</v>
      </c>
      <c r="W128" s="34">
        <f t="shared" si="317"/>
        <v>0</v>
      </c>
      <c r="X128" s="33">
        <f t="shared" si="318"/>
        <v>0</v>
      </c>
      <c r="Y128" s="34">
        <f t="shared" si="212"/>
        <v>0</v>
      </c>
      <c r="Z128" s="36"/>
      <c r="AA128" s="36"/>
      <c r="AB128" s="36"/>
      <c r="AC128" s="36"/>
      <c r="AD128" s="36"/>
      <c r="AE128" s="36"/>
      <c r="AF128" s="33">
        <f t="shared" si="331"/>
        <v>0</v>
      </c>
      <c r="AG128" s="34">
        <f t="shared" si="320"/>
        <v>0</v>
      </c>
      <c r="AH128" s="33">
        <f t="shared" si="321"/>
        <v>0</v>
      </c>
      <c r="AI128" s="34">
        <f t="shared" si="216"/>
        <v>0</v>
      </c>
      <c r="AJ128" s="36"/>
      <c r="AK128" s="36"/>
      <c r="AL128" s="36"/>
      <c r="AM128" s="36"/>
      <c r="AN128" s="36"/>
      <c r="AO128" s="36"/>
      <c r="AP128" s="33">
        <f t="shared" si="332"/>
        <v>0</v>
      </c>
      <c r="AQ128" s="34">
        <f t="shared" si="333"/>
        <v>0</v>
      </c>
      <c r="AR128" s="33">
        <f t="shared" si="334"/>
        <v>0</v>
      </c>
      <c r="AS128" s="34">
        <f t="shared" si="220"/>
        <v>0</v>
      </c>
      <c r="AT128" s="33">
        <f t="shared" si="335"/>
        <v>0</v>
      </c>
      <c r="AU128" s="34">
        <f t="shared" si="325"/>
        <v>0</v>
      </c>
      <c r="AV128" s="33">
        <f t="shared" si="326"/>
        <v>0</v>
      </c>
      <c r="AW128" s="34">
        <f t="shared" si="222"/>
        <v>0</v>
      </c>
      <c r="AX128" s="57">
        <f t="shared" si="225"/>
        <v>0</v>
      </c>
    </row>
    <row r="129" spans="1:50" s="55" customFormat="1" ht="15" x14ac:dyDescent="0.25">
      <c r="A129" s="38">
        <v>50000</v>
      </c>
      <c r="B129" s="39" t="s">
        <v>115</v>
      </c>
      <c r="C129" s="40">
        <f t="shared" ref="C129:D129" si="336">SUM(C130)</f>
        <v>0</v>
      </c>
      <c r="D129" s="40">
        <f t="shared" si="336"/>
        <v>0</v>
      </c>
      <c r="E129" s="40">
        <f>SUM(E130)</f>
        <v>0</v>
      </c>
      <c r="F129" s="67">
        <f t="shared" ref="F129:L129" si="337">SUM(F130)</f>
        <v>0</v>
      </c>
      <c r="G129" s="67">
        <f t="shared" si="337"/>
        <v>0</v>
      </c>
      <c r="H129" s="67">
        <f t="shared" si="337"/>
        <v>0</v>
      </c>
      <c r="I129" s="67">
        <f t="shared" si="337"/>
        <v>0</v>
      </c>
      <c r="J129" s="67">
        <f t="shared" si="337"/>
        <v>0</v>
      </c>
      <c r="K129" s="67">
        <f t="shared" si="337"/>
        <v>0</v>
      </c>
      <c r="L129" s="40">
        <f t="shared" si="337"/>
        <v>0</v>
      </c>
      <c r="M129" s="26">
        <f t="shared" si="314"/>
        <v>0</v>
      </c>
      <c r="N129" s="40">
        <f>SUM(N130)</f>
        <v>0</v>
      </c>
      <c r="O129" s="26">
        <f t="shared" si="329"/>
        <v>0</v>
      </c>
      <c r="P129" s="67">
        <f t="shared" ref="P129:U129" si="338">SUM(P130)</f>
        <v>0</v>
      </c>
      <c r="Q129" s="67">
        <f t="shared" si="338"/>
        <v>0</v>
      </c>
      <c r="R129" s="67">
        <f t="shared" si="338"/>
        <v>0</v>
      </c>
      <c r="S129" s="67">
        <f t="shared" si="338"/>
        <v>0</v>
      </c>
      <c r="T129" s="67">
        <f t="shared" si="338"/>
        <v>0</v>
      </c>
      <c r="U129" s="67">
        <f t="shared" si="338"/>
        <v>0</v>
      </c>
      <c r="V129" s="40">
        <f t="shared" ref="V129:X129" si="339">SUM(V130)</f>
        <v>0</v>
      </c>
      <c r="W129" s="26">
        <f t="shared" si="317"/>
        <v>0</v>
      </c>
      <c r="X129" s="40">
        <f t="shared" si="339"/>
        <v>0</v>
      </c>
      <c r="Y129" s="26">
        <f t="shared" si="212"/>
        <v>0</v>
      </c>
      <c r="Z129" s="40">
        <f t="shared" ref="Z129:AE129" si="340">SUM(Z130)</f>
        <v>0</v>
      </c>
      <c r="AA129" s="40">
        <f t="shared" si="340"/>
        <v>0</v>
      </c>
      <c r="AB129" s="40">
        <f t="shared" si="340"/>
        <v>0</v>
      </c>
      <c r="AC129" s="40">
        <f t="shared" si="340"/>
        <v>0</v>
      </c>
      <c r="AD129" s="40">
        <f t="shared" si="340"/>
        <v>0</v>
      </c>
      <c r="AE129" s="40">
        <f t="shared" si="340"/>
        <v>0</v>
      </c>
      <c r="AF129" s="40">
        <f t="shared" ref="AF129:AH129" si="341">SUM(AF130)</f>
        <v>0</v>
      </c>
      <c r="AG129" s="26">
        <f t="shared" si="320"/>
        <v>0</v>
      </c>
      <c r="AH129" s="40">
        <f t="shared" si="341"/>
        <v>0</v>
      </c>
      <c r="AI129" s="26">
        <f t="shared" si="216"/>
        <v>0</v>
      </c>
      <c r="AJ129" s="40">
        <f t="shared" ref="AJ129:AO129" si="342">SUM(AJ130)</f>
        <v>0</v>
      </c>
      <c r="AK129" s="40">
        <f t="shared" si="342"/>
        <v>0</v>
      </c>
      <c r="AL129" s="40">
        <f t="shared" si="342"/>
        <v>0</v>
      </c>
      <c r="AM129" s="40">
        <f t="shared" si="342"/>
        <v>0</v>
      </c>
      <c r="AN129" s="40">
        <f t="shared" si="342"/>
        <v>0</v>
      </c>
      <c r="AO129" s="40">
        <f t="shared" si="342"/>
        <v>0</v>
      </c>
      <c r="AP129" s="40">
        <f t="shared" ref="AP129" si="343">SUM(AP130)</f>
        <v>0</v>
      </c>
      <c r="AQ129" s="26">
        <f t="shared" si="333"/>
        <v>0</v>
      </c>
      <c r="AR129" s="40">
        <f t="shared" ref="AR129" si="344">SUM(AR130)</f>
        <v>0</v>
      </c>
      <c r="AS129" s="26">
        <f t="shared" si="220"/>
        <v>0</v>
      </c>
      <c r="AT129" s="40">
        <f t="shared" ref="AT129:AV129" si="345">SUM(AT130)</f>
        <v>0</v>
      </c>
      <c r="AU129" s="26">
        <f t="shared" si="325"/>
        <v>0</v>
      </c>
      <c r="AV129" s="40">
        <f t="shared" si="345"/>
        <v>0</v>
      </c>
      <c r="AW129" s="26">
        <f t="shared" si="222"/>
        <v>0</v>
      </c>
      <c r="AX129" s="40">
        <f>SUM(AX130)</f>
        <v>0</v>
      </c>
    </row>
    <row r="130" spans="1:50" s="58" customFormat="1" ht="15" x14ac:dyDescent="0.25">
      <c r="A130" s="37">
        <v>57100</v>
      </c>
      <c r="B130" s="30" t="s">
        <v>116</v>
      </c>
      <c r="C130" s="36">
        <v>0</v>
      </c>
      <c r="D130" s="36">
        <v>0</v>
      </c>
      <c r="E130" s="36">
        <v>0</v>
      </c>
      <c r="F130" s="74"/>
      <c r="G130" s="74"/>
      <c r="H130" s="75"/>
      <c r="I130" s="75"/>
      <c r="J130" s="75"/>
      <c r="K130" s="75"/>
      <c r="L130" s="33">
        <f t="shared" si="313"/>
        <v>0</v>
      </c>
      <c r="M130" s="34">
        <f t="shared" si="314"/>
        <v>0</v>
      </c>
      <c r="N130" s="33">
        <f t="shared" si="328"/>
        <v>0</v>
      </c>
      <c r="O130" s="34">
        <f t="shared" si="329"/>
        <v>0</v>
      </c>
      <c r="P130" s="56"/>
      <c r="Q130" s="56"/>
      <c r="R130" s="36"/>
      <c r="S130" s="36"/>
      <c r="T130" s="36"/>
      <c r="U130" s="36"/>
      <c r="V130" s="33">
        <f t="shared" ref="V130" si="346">SUM(P130:T130)</f>
        <v>0</v>
      </c>
      <c r="W130" s="34">
        <f t="shared" si="317"/>
        <v>0</v>
      </c>
      <c r="X130" s="33">
        <f t="shared" si="318"/>
        <v>0</v>
      </c>
      <c r="Y130" s="34">
        <f t="shared" si="212"/>
        <v>0</v>
      </c>
      <c r="Z130" s="36"/>
      <c r="AA130" s="36"/>
      <c r="AB130" s="36"/>
      <c r="AC130" s="36"/>
      <c r="AD130" s="36"/>
      <c r="AE130" s="36"/>
      <c r="AF130" s="33">
        <f t="shared" ref="AF130" si="347">SUM(Z130:AD130)</f>
        <v>0</v>
      </c>
      <c r="AG130" s="34">
        <f t="shared" si="320"/>
        <v>0</v>
      </c>
      <c r="AH130" s="33">
        <f t="shared" ref="AH130:AH134" si="348">AA130+AC130+AE130</f>
        <v>0</v>
      </c>
      <c r="AI130" s="34">
        <f t="shared" si="216"/>
        <v>0</v>
      </c>
      <c r="AJ130" s="36"/>
      <c r="AK130" s="36"/>
      <c r="AL130" s="36"/>
      <c r="AM130" s="36"/>
      <c r="AN130" s="36"/>
      <c r="AO130" s="36"/>
      <c r="AP130" s="33">
        <f t="shared" ref="AP130" si="349">SUM(AJ130:AN130)</f>
        <v>0</v>
      </c>
      <c r="AQ130" s="34">
        <f t="shared" si="333"/>
        <v>0</v>
      </c>
      <c r="AR130" s="33">
        <f t="shared" ref="AR130:AR134" si="350">AK130+AM130+AO130</f>
        <v>0</v>
      </c>
      <c r="AS130" s="34">
        <f t="shared" si="220"/>
        <v>0</v>
      </c>
      <c r="AT130" s="33">
        <f t="shared" ref="AT130" si="351">SUM(AN130:AR130)</f>
        <v>0</v>
      </c>
      <c r="AU130" s="34">
        <f t="shared" si="325"/>
        <v>0</v>
      </c>
      <c r="AV130" s="33">
        <f t="shared" ref="AV130:AV134" si="352">N130+X130+AH130+AR130</f>
        <v>0</v>
      </c>
      <c r="AW130" s="34">
        <f t="shared" si="222"/>
        <v>0</v>
      </c>
      <c r="AX130" s="57">
        <f t="shared" si="225"/>
        <v>0</v>
      </c>
    </row>
    <row r="131" spans="1:50" s="55" customFormat="1" ht="15" hidden="1" x14ac:dyDescent="0.25">
      <c r="A131" s="38">
        <v>60000</v>
      </c>
      <c r="B131" s="39" t="s">
        <v>117</v>
      </c>
      <c r="C131" s="40">
        <f t="shared" ref="C131:D131" si="353">SUM(C132:C134)</f>
        <v>0</v>
      </c>
      <c r="D131" s="40">
        <f t="shared" si="353"/>
        <v>0</v>
      </c>
      <c r="E131" s="40">
        <f>SUM(E132:E134)</f>
        <v>0</v>
      </c>
      <c r="F131" s="67">
        <f t="shared" ref="F131:U131" si="354">SUM(F132:F134)</f>
        <v>0</v>
      </c>
      <c r="G131" s="67">
        <f t="shared" si="354"/>
        <v>0</v>
      </c>
      <c r="H131" s="67">
        <f t="shared" si="354"/>
        <v>0</v>
      </c>
      <c r="I131" s="67">
        <f t="shared" si="354"/>
        <v>0</v>
      </c>
      <c r="J131" s="67">
        <f t="shared" si="354"/>
        <v>0</v>
      </c>
      <c r="K131" s="67">
        <f t="shared" si="354"/>
        <v>0</v>
      </c>
      <c r="L131" s="40">
        <f t="shared" si="354"/>
        <v>0</v>
      </c>
      <c r="M131" s="26">
        <f t="shared" si="314"/>
        <v>0</v>
      </c>
      <c r="N131" s="40">
        <f t="shared" si="354"/>
        <v>0</v>
      </c>
      <c r="O131" s="26">
        <f t="shared" si="329"/>
        <v>0</v>
      </c>
      <c r="P131" s="67">
        <f t="shared" si="354"/>
        <v>0</v>
      </c>
      <c r="Q131" s="67">
        <f t="shared" si="354"/>
        <v>0</v>
      </c>
      <c r="R131" s="67">
        <f t="shared" si="354"/>
        <v>0</v>
      </c>
      <c r="S131" s="67">
        <f t="shared" si="354"/>
        <v>0</v>
      </c>
      <c r="T131" s="67">
        <f t="shared" si="354"/>
        <v>0</v>
      </c>
      <c r="U131" s="67">
        <f t="shared" si="354"/>
        <v>0</v>
      </c>
      <c r="V131" s="40">
        <f t="shared" ref="V131" si="355">SUM(V132:V134)</f>
        <v>0</v>
      </c>
      <c r="W131" s="26">
        <f t="shared" si="317"/>
        <v>0</v>
      </c>
      <c r="X131" s="40">
        <f t="shared" ref="X131" si="356">SUM(X132:X134)</f>
        <v>0</v>
      </c>
      <c r="Y131" s="26">
        <f t="shared" si="212"/>
        <v>0</v>
      </c>
      <c r="Z131" s="67">
        <f t="shared" ref="Z131:AE131" si="357">SUM(Z132:Z134)</f>
        <v>0</v>
      </c>
      <c r="AA131" s="67">
        <f t="shared" si="357"/>
        <v>0</v>
      </c>
      <c r="AB131" s="67">
        <f t="shared" si="357"/>
        <v>0</v>
      </c>
      <c r="AC131" s="67">
        <f t="shared" si="357"/>
        <v>0</v>
      </c>
      <c r="AD131" s="67">
        <f t="shared" si="357"/>
        <v>0</v>
      </c>
      <c r="AE131" s="67">
        <f t="shared" si="357"/>
        <v>0</v>
      </c>
      <c r="AF131" s="40">
        <f t="shared" ref="AF131" si="358">SUM(AF132:AF134)</f>
        <v>0</v>
      </c>
      <c r="AG131" s="26">
        <f t="shared" si="320"/>
        <v>0</v>
      </c>
      <c r="AH131" s="40">
        <f t="shared" ref="AH131" si="359">SUM(AH132:AH134)</f>
        <v>0</v>
      </c>
      <c r="AI131" s="26">
        <f t="shared" si="216"/>
        <v>0</v>
      </c>
      <c r="AJ131" s="67">
        <f t="shared" ref="AJ131:AO131" si="360">SUM(AJ132:AJ134)</f>
        <v>0</v>
      </c>
      <c r="AK131" s="67">
        <f t="shared" si="360"/>
        <v>0</v>
      </c>
      <c r="AL131" s="67">
        <f t="shared" si="360"/>
        <v>0</v>
      </c>
      <c r="AM131" s="67">
        <f t="shared" si="360"/>
        <v>0</v>
      </c>
      <c r="AN131" s="67">
        <f t="shared" si="360"/>
        <v>0</v>
      </c>
      <c r="AO131" s="67">
        <f t="shared" si="360"/>
        <v>0</v>
      </c>
      <c r="AP131" s="40">
        <f t="shared" ref="AP131" si="361">SUM(AP132:AP134)</f>
        <v>0</v>
      </c>
      <c r="AQ131" s="26">
        <f t="shared" si="333"/>
        <v>0</v>
      </c>
      <c r="AR131" s="40">
        <f t="shared" ref="AR131" si="362">SUM(AR132:AR134)</f>
        <v>0</v>
      </c>
      <c r="AS131" s="26">
        <f t="shared" si="220"/>
        <v>0</v>
      </c>
      <c r="AT131" s="40">
        <f t="shared" ref="AT131" si="363">SUM(AT132:AT134)</f>
        <v>0</v>
      </c>
      <c r="AU131" s="26">
        <f t="shared" si="325"/>
        <v>0</v>
      </c>
      <c r="AV131" s="40">
        <f t="shared" ref="AV131" si="364">SUM(AV132:AV134)</f>
        <v>0</v>
      </c>
      <c r="AW131" s="26">
        <f t="shared" si="222"/>
        <v>0</v>
      </c>
      <c r="AX131" s="40">
        <f t="shared" ref="AX131" si="365">SUM(AX132:AX134)</f>
        <v>0</v>
      </c>
    </row>
    <row r="132" spans="1:50" s="77" customFormat="1" ht="15" hidden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366">SUM(C132:D132)</f>
        <v>0</v>
      </c>
      <c r="F132" s="56"/>
      <c r="G132" s="56"/>
      <c r="H132" s="36"/>
      <c r="I132" s="36"/>
      <c r="J132" s="36"/>
      <c r="K132" s="36"/>
      <c r="L132" s="33">
        <f t="shared" ref="L132:L134" si="367">F132+H132+J132</f>
        <v>0</v>
      </c>
      <c r="M132" s="34">
        <f t="shared" ref="M132:M135" si="368">(IFERROR(L132/$E132,0))</f>
        <v>0</v>
      </c>
      <c r="N132" s="33">
        <f t="shared" ref="N132:N134" si="369">G132+I132+K132</f>
        <v>0</v>
      </c>
      <c r="O132" s="34">
        <f t="shared" ref="O132:O135" si="370">(IFERROR(N132/L132,0))</f>
        <v>0</v>
      </c>
      <c r="P132" s="56"/>
      <c r="Q132" s="56"/>
      <c r="R132" s="36"/>
      <c r="S132" s="36"/>
      <c r="T132" s="36"/>
      <c r="U132" s="36"/>
      <c r="V132" s="33">
        <f t="shared" ref="V132:V134" si="371">P132+R132+T132</f>
        <v>0</v>
      </c>
      <c r="W132" s="34">
        <f t="shared" si="317"/>
        <v>0</v>
      </c>
      <c r="X132" s="33">
        <f t="shared" ref="X132:X134" si="372">Q132+S132+U132</f>
        <v>0</v>
      </c>
      <c r="Y132" s="34">
        <f t="shared" si="212"/>
        <v>0</v>
      </c>
      <c r="Z132" s="36"/>
      <c r="AA132" s="36"/>
      <c r="AB132" s="36"/>
      <c r="AC132" s="36"/>
      <c r="AD132" s="36"/>
      <c r="AE132" s="36"/>
      <c r="AF132" s="33">
        <f t="shared" ref="AF132:AF134" si="373">Z132+AB132+AD132</f>
        <v>0</v>
      </c>
      <c r="AG132" s="34">
        <f t="shared" si="320"/>
        <v>0</v>
      </c>
      <c r="AH132" s="33">
        <f t="shared" si="348"/>
        <v>0</v>
      </c>
      <c r="AI132" s="34">
        <f t="shared" si="216"/>
        <v>0</v>
      </c>
      <c r="AJ132" s="36"/>
      <c r="AK132" s="36"/>
      <c r="AL132" s="36"/>
      <c r="AM132" s="36"/>
      <c r="AN132" s="36"/>
      <c r="AO132" s="36"/>
      <c r="AP132" s="33">
        <f t="shared" ref="AP132:AP134" si="374">AJ132+AL132+AN132</f>
        <v>0</v>
      </c>
      <c r="AQ132" s="34">
        <f t="shared" si="333"/>
        <v>0</v>
      </c>
      <c r="AR132" s="33">
        <f t="shared" si="350"/>
        <v>0</v>
      </c>
      <c r="AS132" s="34">
        <f t="shared" si="220"/>
        <v>0</v>
      </c>
      <c r="AT132" s="33">
        <f t="shared" ref="AT132:AT134" si="375">L132+V132+AF132+AP132</f>
        <v>0</v>
      </c>
      <c r="AU132" s="34">
        <f t="shared" si="325"/>
        <v>0</v>
      </c>
      <c r="AV132" s="33">
        <f t="shared" si="352"/>
        <v>0</v>
      </c>
      <c r="AW132" s="34">
        <f t="shared" si="222"/>
        <v>0</v>
      </c>
      <c r="AX132" s="57">
        <f t="shared" si="225"/>
        <v>0</v>
      </c>
    </row>
    <row r="133" spans="1:50" s="77" customFormat="1" ht="15" hidden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366"/>
        <v>0</v>
      </c>
      <c r="F133" s="56"/>
      <c r="G133" s="56"/>
      <c r="H133" s="36"/>
      <c r="I133" s="36"/>
      <c r="J133" s="36"/>
      <c r="K133" s="36"/>
      <c r="L133" s="33">
        <f t="shared" si="367"/>
        <v>0</v>
      </c>
      <c r="M133" s="34">
        <f t="shared" si="368"/>
        <v>0</v>
      </c>
      <c r="N133" s="33">
        <f t="shared" si="369"/>
        <v>0</v>
      </c>
      <c r="O133" s="34">
        <f t="shared" si="370"/>
        <v>0</v>
      </c>
      <c r="P133" s="56"/>
      <c r="Q133" s="56"/>
      <c r="R133" s="36"/>
      <c r="S133" s="36"/>
      <c r="T133" s="36"/>
      <c r="U133" s="36"/>
      <c r="V133" s="33">
        <f t="shared" si="371"/>
        <v>0</v>
      </c>
      <c r="W133" s="34">
        <f t="shared" si="317"/>
        <v>0</v>
      </c>
      <c r="X133" s="33">
        <f t="shared" si="372"/>
        <v>0</v>
      </c>
      <c r="Y133" s="34">
        <f t="shared" si="212"/>
        <v>0</v>
      </c>
      <c r="Z133" s="36"/>
      <c r="AA133" s="36"/>
      <c r="AB133" s="36"/>
      <c r="AC133" s="36"/>
      <c r="AD133" s="36"/>
      <c r="AE133" s="36"/>
      <c r="AF133" s="33">
        <f t="shared" si="373"/>
        <v>0</v>
      </c>
      <c r="AG133" s="34">
        <f t="shared" si="320"/>
        <v>0</v>
      </c>
      <c r="AH133" s="33">
        <f t="shared" si="348"/>
        <v>0</v>
      </c>
      <c r="AI133" s="34">
        <f t="shared" si="216"/>
        <v>0</v>
      </c>
      <c r="AJ133" s="36"/>
      <c r="AK133" s="36"/>
      <c r="AL133" s="36"/>
      <c r="AM133" s="36"/>
      <c r="AN133" s="36"/>
      <c r="AO133" s="36"/>
      <c r="AP133" s="33">
        <f t="shared" si="374"/>
        <v>0</v>
      </c>
      <c r="AQ133" s="34">
        <f t="shared" si="333"/>
        <v>0</v>
      </c>
      <c r="AR133" s="33">
        <f t="shared" si="350"/>
        <v>0</v>
      </c>
      <c r="AS133" s="34">
        <f t="shared" si="220"/>
        <v>0</v>
      </c>
      <c r="AT133" s="33">
        <f t="shared" si="375"/>
        <v>0</v>
      </c>
      <c r="AU133" s="34">
        <f t="shared" si="325"/>
        <v>0</v>
      </c>
      <c r="AV133" s="33">
        <f t="shared" si="352"/>
        <v>0</v>
      </c>
      <c r="AW133" s="34">
        <f t="shared" si="222"/>
        <v>0</v>
      </c>
      <c r="AX133" s="57">
        <f t="shared" si="225"/>
        <v>0</v>
      </c>
    </row>
    <row r="134" spans="1:50" s="77" customFormat="1" ht="15" hidden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366"/>
        <v>0</v>
      </c>
      <c r="F134" s="74"/>
      <c r="G134" s="74"/>
      <c r="H134" s="75"/>
      <c r="I134" s="75"/>
      <c r="J134" s="75"/>
      <c r="K134" s="75"/>
      <c r="L134" s="33">
        <f t="shared" si="367"/>
        <v>0</v>
      </c>
      <c r="M134" s="34">
        <f t="shared" si="368"/>
        <v>0</v>
      </c>
      <c r="N134" s="33">
        <f t="shared" si="369"/>
        <v>0</v>
      </c>
      <c r="O134" s="34">
        <f t="shared" si="370"/>
        <v>0</v>
      </c>
      <c r="P134" s="56"/>
      <c r="Q134" s="56"/>
      <c r="R134" s="36"/>
      <c r="S134" s="36"/>
      <c r="T134" s="36"/>
      <c r="U134" s="36"/>
      <c r="V134" s="33">
        <f t="shared" si="371"/>
        <v>0</v>
      </c>
      <c r="W134" s="34">
        <f t="shared" si="317"/>
        <v>0</v>
      </c>
      <c r="X134" s="33">
        <f t="shared" si="372"/>
        <v>0</v>
      </c>
      <c r="Y134" s="34">
        <f t="shared" si="212"/>
        <v>0</v>
      </c>
      <c r="Z134" s="36"/>
      <c r="AA134" s="36"/>
      <c r="AB134" s="36"/>
      <c r="AC134" s="36"/>
      <c r="AD134" s="36"/>
      <c r="AE134" s="36"/>
      <c r="AF134" s="33">
        <f t="shared" si="373"/>
        <v>0</v>
      </c>
      <c r="AG134" s="34">
        <f t="shared" si="320"/>
        <v>0</v>
      </c>
      <c r="AH134" s="33">
        <f t="shared" si="348"/>
        <v>0</v>
      </c>
      <c r="AI134" s="34">
        <f t="shared" si="216"/>
        <v>0</v>
      </c>
      <c r="AJ134" s="36"/>
      <c r="AK134" s="36"/>
      <c r="AL134" s="36"/>
      <c r="AM134" s="36"/>
      <c r="AN134" s="36"/>
      <c r="AO134" s="36"/>
      <c r="AP134" s="33">
        <f t="shared" si="374"/>
        <v>0</v>
      </c>
      <c r="AQ134" s="34">
        <f t="shared" si="333"/>
        <v>0</v>
      </c>
      <c r="AR134" s="33">
        <f t="shared" si="350"/>
        <v>0</v>
      </c>
      <c r="AS134" s="34">
        <f t="shared" si="220"/>
        <v>0</v>
      </c>
      <c r="AT134" s="33">
        <f t="shared" si="375"/>
        <v>0</v>
      </c>
      <c r="AU134" s="34">
        <f t="shared" si="325"/>
        <v>0</v>
      </c>
      <c r="AV134" s="33">
        <f t="shared" si="352"/>
        <v>0</v>
      </c>
      <c r="AW134" s="34">
        <f t="shared" si="222"/>
        <v>0</v>
      </c>
      <c r="AX134" s="57">
        <f t="shared" si="225"/>
        <v>0</v>
      </c>
    </row>
    <row r="135" spans="1:50" s="55" customFormat="1" ht="15" hidden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L135" si="376">SUM(D136:D139)</f>
        <v>0</v>
      </c>
      <c r="E135" s="40">
        <f t="shared" si="376"/>
        <v>0</v>
      </c>
      <c r="F135" s="40">
        <f t="shared" si="376"/>
        <v>0</v>
      </c>
      <c r="G135" s="40">
        <f t="shared" si="376"/>
        <v>0</v>
      </c>
      <c r="H135" s="40">
        <f t="shared" si="376"/>
        <v>0</v>
      </c>
      <c r="I135" s="40">
        <f t="shared" si="376"/>
        <v>0</v>
      </c>
      <c r="J135" s="40">
        <f t="shared" si="376"/>
        <v>0</v>
      </c>
      <c r="K135" s="40">
        <f t="shared" si="376"/>
        <v>0</v>
      </c>
      <c r="L135" s="40">
        <f t="shared" si="376"/>
        <v>0</v>
      </c>
      <c r="M135" s="26">
        <f t="shared" si="368"/>
        <v>0</v>
      </c>
      <c r="N135" s="40">
        <f t="shared" ref="N135" si="377">SUM(N136:N138)</f>
        <v>0</v>
      </c>
      <c r="O135" s="26">
        <f t="shared" si="370"/>
        <v>0</v>
      </c>
      <c r="P135" s="40">
        <f t="shared" ref="P135" si="378">SUM(P136:P139)</f>
        <v>0</v>
      </c>
      <c r="Q135" s="40">
        <f t="shared" ref="Q135" si="379">SUM(Q136:Q139)</f>
        <v>0</v>
      </c>
      <c r="R135" s="40">
        <f t="shared" ref="R135" si="380">SUM(R136:R139)</f>
        <v>0</v>
      </c>
      <c r="S135" s="40">
        <f t="shared" ref="S135" si="381">SUM(S136:S139)</f>
        <v>0</v>
      </c>
      <c r="T135" s="40">
        <f t="shared" ref="T135" si="382">SUM(T136:T139)</f>
        <v>0</v>
      </c>
      <c r="U135" s="40">
        <f t="shared" ref="U135" si="383">SUM(U136:U139)</f>
        <v>0</v>
      </c>
      <c r="V135" s="40">
        <f t="shared" ref="V135" si="384">SUM(V136:V139)</f>
        <v>0</v>
      </c>
      <c r="W135" s="26">
        <f t="shared" si="317"/>
        <v>0</v>
      </c>
      <c r="X135" s="40">
        <f t="shared" ref="X135" si="385">SUM(X136:X138)</f>
        <v>0</v>
      </c>
      <c r="Y135" s="26">
        <f t="shared" si="212"/>
        <v>0</v>
      </c>
      <c r="Z135" s="40">
        <f t="shared" ref="Z135" si="386">SUM(Z136:Z139)</f>
        <v>0</v>
      </c>
      <c r="AA135" s="40">
        <f t="shared" ref="AA135" si="387">SUM(AA136:AA139)</f>
        <v>0</v>
      </c>
      <c r="AB135" s="40">
        <f t="shared" ref="AB135" si="388">SUM(AB136:AB139)</f>
        <v>0</v>
      </c>
      <c r="AC135" s="40">
        <f t="shared" ref="AC135" si="389">SUM(AC136:AC139)</f>
        <v>0</v>
      </c>
      <c r="AD135" s="40">
        <f t="shared" ref="AD135" si="390">SUM(AD136:AD139)</f>
        <v>0</v>
      </c>
      <c r="AE135" s="40">
        <f t="shared" ref="AE135" si="391">SUM(AE136:AE139)</f>
        <v>0</v>
      </c>
      <c r="AF135" s="40">
        <f t="shared" ref="AF135" si="392">SUM(AF136:AF139)</f>
        <v>0</v>
      </c>
      <c r="AG135" s="26">
        <f t="shared" si="320"/>
        <v>0</v>
      </c>
      <c r="AH135" s="40">
        <f t="shared" ref="AH135" si="393">SUM(AH136:AH138)</f>
        <v>0</v>
      </c>
      <c r="AI135" s="26">
        <f t="shared" si="216"/>
        <v>0</v>
      </c>
      <c r="AJ135" s="40">
        <f t="shared" ref="AJ135" si="394">SUM(AJ136:AJ139)</f>
        <v>0</v>
      </c>
      <c r="AK135" s="40">
        <f t="shared" ref="AK135" si="395">SUM(AK136:AK139)</f>
        <v>0</v>
      </c>
      <c r="AL135" s="40">
        <f t="shared" ref="AL135" si="396">SUM(AL136:AL139)</f>
        <v>0</v>
      </c>
      <c r="AM135" s="40">
        <f t="shared" ref="AM135" si="397">SUM(AM136:AM139)</f>
        <v>0</v>
      </c>
      <c r="AN135" s="40">
        <f t="shared" ref="AN135" si="398">SUM(AN136:AN139)</f>
        <v>0</v>
      </c>
      <c r="AO135" s="40">
        <f t="shared" ref="AO135" si="399">SUM(AO136:AO139)</f>
        <v>0</v>
      </c>
      <c r="AP135" s="40">
        <f t="shared" ref="AP135" si="400">SUM(AP136:AP139)</f>
        <v>0</v>
      </c>
      <c r="AQ135" s="26">
        <f t="shared" si="333"/>
        <v>0</v>
      </c>
      <c r="AR135" s="40">
        <f t="shared" ref="AR135" si="401">SUM(AR136:AR138)</f>
        <v>0</v>
      </c>
      <c r="AS135" s="26">
        <f t="shared" si="220"/>
        <v>0</v>
      </c>
      <c r="AT135" s="40">
        <f t="shared" ref="AT135" si="402">SUM(AT136:AT139)</f>
        <v>0</v>
      </c>
      <c r="AU135" s="26">
        <f t="shared" si="325"/>
        <v>0</v>
      </c>
      <c r="AV135" s="40">
        <f t="shared" ref="AV135" si="403">SUM(AV136:AV138)</f>
        <v>0</v>
      </c>
      <c r="AW135" s="26">
        <f t="shared" si="222"/>
        <v>0</v>
      </c>
      <c r="AX135" s="40">
        <f t="shared" ref="AX135" si="404">SUM(AX136:AX139)</f>
        <v>0</v>
      </c>
    </row>
    <row r="136" spans="1:50" s="58" customFormat="1" ht="15" hidden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405">SUM(C136:D136)</f>
        <v>0</v>
      </c>
      <c r="F136" s="74"/>
      <c r="G136" s="74"/>
      <c r="H136" s="75"/>
      <c r="I136" s="75"/>
      <c r="J136" s="75"/>
      <c r="K136" s="75"/>
      <c r="L136" s="33">
        <f t="shared" ref="L136:L138" si="406">F136+H136+J136</f>
        <v>0</v>
      </c>
      <c r="M136" s="34">
        <f t="shared" ref="M136:M140" si="407">(IFERROR(L136/$E136,0))</f>
        <v>0</v>
      </c>
      <c r="N136" s="33">
        <f t="shared" ref="N136:N138" si="408">G136+I136+K136</f>
        <v>0</v>
      </c>
      <c r="O136" s="34">
        <f t="shared" ref="O136:O140" si="409">(IFERROR(N136/L136,0))</f>
        <v>0</v>
      </c>
      <c r="P136" s="56"/>
      <c r="Q136" s="56"/>
      <c r="R136" s="36"/>
      <c r="S136" s="36"/>
      <c r="T136" s="36"/>
      <c r="U136" s="36"/>
      <c r="V136" s="33">
        <f t="shared" ref="V136:V138" si="410">P136+R136+T136</f>
        <v>0</v>
      </c>
      <c r="W136" s="34">
        <f t="shared" si="317"/>
        <v>0</v>
      </c>
      <c r="X136" s="33">
        <f t="shared" ref="X136:X138" si="411">Q136+S136+U136</f>
        <v>0</v>
      </c>
      <c r="Y136" s="34">
        <f t="shared" si="212"/>
        <v>0</v>
      </c>
      <c r="Z136" s="36"/>
      <c r="AA136" s="36"/>
      <c r="AB136" s="36"/>
      <c r="AC136" s="36"/>
      <c r="AD136" s="36"/>
      <c r="AE136" s="36"/>
      <c r="AF136" s="33">
        <f t="shared" ref="AF136:AF138" si="412">Z136+AB136+AD136</f>
        <v>0</v>
      </c>
      <c r="AG136" s="34">
        <f t="shared" si="320"/>
        <v>0</v>
      </c>
      <c r="AH136" s="33">
        <f t="shared" ref="AH136:AH138" si="413">AA136+AC136+AE136</f>
        <v>0</v>
      </c>
      <c r="AI136" s="34">
        <f t="shared" si="216"/>
        <v>0</v>
      </c>
      <c r="AJ136" s="36"/>
      <c r="AK136" s="36"/>
      <c r="AL136" s="36"/>
      <c r="AM136" s="36"/>
      <c r="AN136" s="36"/>
      <c r="AO136" s="36"/>
      <c r="AP136" s="33">
        <f t="shared" ref="AP136:AP138" si="414">AJ136+AL136+AN136</f>
        <v>0</v>
      </c>
      <c r="AQ136" s="34">
        <f t="shared" si="333"/>
        <v>0</v>
      </c>
      <c r="AR136" s="33">
        <f t="shared" ref="AR136:AR138" si="415">AK136+AM136+AO136</f>
        <v>0</v>
      </c>
      <c r="AS136" s="34">
        <f t="shared" si="220"/>
        <v>0</v>
      </c>
      <c r="AT136" s="33">
        <f t="shared" ref="AT136:AT138" si="416">L136+V136+AF136+AP136</f>
        <v>0</v>
      </c>
      <c r="AU136" s="34">
        <f t="shared" si="325"/>
        <v>0</v>
      </c>
      <c r="AV136" s="33">
        <f t="shared" ref="AV136:AV138" si="417">N136+X136+AH136+AR136</f>
        <v>0</v>
      </c>
      <c r="AW136" s="34">
        <f t="shared" si="222"/>
        <v>0</v>
      </c>
      <c r="AX136" s="57">
        <f t="shared" si="225"/>
        <v>0</v>
      </c>
    </row>
    <row r="137" spans="1:50" s="58" customFormat="1" ht="15" hidden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405"/>
        <v>0</v>
      </c>
      <c r="F137" s="74"/>
      <c r="G137" s="74"/>
      <c r="H137" s="75"/>
      <c r="I137" s="75"/>
      <c r="J137" s="75"/>
      <c r="K137" s="75"/>
      <c r="L137" s="33">
        <f t="shared" si="406"/>
        <v>0</v>
      </c>
      <c r="M137" s="34">
        <f t="shared" si="407"/>
        <v>0</v>
      </c>
      <c r="N137" s="33">
        <f t="shared" si="408"/>
        <v>0</v>
      </c>
      <c r="O137" s="34">
        <f t="shared" si="409"/>
        <v>0</v>
      </c>
      <c r="P137" s="56"/>
      <c r="Q137" s="56"/>
      <c r="R137" s="36"/>
      <c r="S137" s="36"/>
      <c r="T137" s="36"/>
      <c r="U137" s="36"/>
      <c r="V137" s="33">
        <f t="shared" si="410"/>
        <v>0</v>
      </c>
      <c r="W137" s="34">
        <f t="shared" si="317"/>
        <v>0</v>
      </c>
      <c r="X137" s="33">
        <f t="shared" si="411"/>
        <v>0</v>
      </c>
      <c r="Y137" s="34">
        <f t="shared" si="212"/>
        <v>0</v>
      </c>
      <c r="Z137" s="36"/>
      <c r="AA137" s="36"/>
      <c r="AB137" s="36"/>
      <c r="AC137" s="36"/>
      <c r="AD137" s="36"/>
      <c r="AE137" s="36"/>
      <c r="AF137" s="33">
        <f t="shared" si="412"/>
        <v>0</v>
      </c>
      <c r="AG137" s="34">
        <f t="shared" si="320"/>
        <v>0</v>
      </c>
      <c r="AH137" s="33">
        <f t="shared" si="413"/>
        <v>0</v>
      </c>
      <c r="AI137" s="34">
        <f t="shared" si="216"/>
        <v>0</v>
      </c>
      <c r="AJ137" s="36"/>
      <c r="AK137" s="36"/>
      <c r="AL137" s="36"/>
      <c r="AM137" s="36"/>
      <c r="AN137" s="36"/>
      <c r="AO137" s="36"/>
      <c r="AP137" s="33">
        <f t="shared" si="414"/>
        <v>0</v>
      </c>
      <c r="AQ137" s="34">
        <f t="shared" si="333"/>
        <v>0</v>
      </c>
      <c r="AR137" s="33">
        <f t="shared" si="415"/>
        <v>0</v>
      </c>
      <c r="AS137" s="34">
        <f t="shared" si="220"/>
        <v>0</v>
      </c>
      <c r="AT137" s="33">
        <f t="shared" si="416"/>
        <v>0</v>
      </c>
      <c r="AU137" s="34">
        <f t="shared" si="325"/>
        <v>0</v>
      </c>
      <c r="AV137" s="33">
        <f t="shared" si="417"/>
        <v>0</v>
      </c>
      <c r="AW137" s="34">
        <f t="shared" si="222"/>
        <v>0</v>
      </c>
      <c r="AX137" s="57">
        <f t="shared" si="225"/>
        <v>0</v>
      </c>
    </row>
    <row r="138" spans="1:50" s="58" customFormat="1" ht="15" hidden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405"/>
        <v>0</v>
      </c>
      <c r="F138" s="74"/>
      <c r="G138" s="74"/>
      <c r="H138" s="75"/>
      <c r="I138" s="75"/>
      <c r="J138" s="75"/>
      <c r="K138" s="75"/>
      <c r="L138" s="33">
        <f t="shared" si="406"/>
        <v>0</v>
      </c>
      <c r="M138" s="34">
        <f t="shared" si="407"/>
        <v>0</v>
      </c>
      <c r="N138" s="33">
        <f t="shared" si="408"/>
        <v>0</v>
      </c>
      <c r="O138" s="34">
        <f t="shared" si="409"/>
        <v>0</v>
      </c>
      <c r="P138" s="56"/>
      <c r="Q138" s="56"/>
      <c r="R138" s="36"/>
      <c r="S138" s="36"/>
      <c r="T138" s="36"/>
      <c r="U138" s="36"/>
      <c r="V138" s="33">
        <f t="shared" si="410"/>
        <v>0</v>
      </c>
      <c r="W138" s="34">
        <f t="shared" si="317"/>
        <v>0</v>
      </c>
      <c r="X138" s="33">
        <f t="shared" si="411"/>
        <v>0</v>
      </c>
      <c r="Y138" s="34">
        <f t="shared" si="212"/>
        <v>0</v>
      </c>
      <c r="Z138" s="36"/>
      <c r="AA138" s="36"/>
      <c r="AB138" s="36"/>
      <c r="AC138" s="36"/>
      <c r="AD138" s="36"/>
      <c r="AE138" s="36"/>
      <c r="AF138" s="33">
        <f t="shared" si="412"/>
        <v>0</v>
      </c>
      <c r="AG138" s="34">
        <f t="shared" si="320"/>
        <v>0</v>
      </c>
      <c r="AH138" s="33">
        <f t="shared" si="413"/>
        <v>0</v>
      </c>
      <c r="AI138" s="34">
        <f t="shared" si="216"/>
        <v>0</v>
      </c>
      <c r="AJ138" s="36"/>
      <c r="AK138" s="36"/>
      <c r="AL138" s="36"/>
      <c r="AM138" s="36"/>
      <c r="AN138" s="36"/>
      <c r="AO138" s="36"/>
      <c r="AP138" s="33">
        <f t="shared" si="414"/>
        <v>0</v>
      </c>
      <c r="AQ138" s="34">
        <f t="shared" si="333"/>
        <v>0</v>
      </c>
      <c r="AR138" s="33">
        <f t="shared" si="415"/>
        <v>0</v>
      </c>
      <c r="AS138" s="34">
        <f t="shared" si="220"/>
        <v>0</v>
      </c>
      <c r="AT138" s="33">
        <f t="shared" si="416"/>
        <v>0</v>
      </c>
      <c r="AU138" s="34">
        <f t="shared" si="325"/>
        <v>0</v>
      </c>
      <c r="AV138" s="33">
        <f t="shared" si="417"/>
        <v>0</v>
      </c>
      <c r="AW138" s="34">
        <f t="shared" si="222"/>
        <v>0</v>
      </c>
      <c r="AX138" s="57">
        <f t="shared" si="225"/>
        <v>0</v>
      </c>
    </row>
    <row r="139" spans="1:50" s="58" customFormat="1" ht="15" hidden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418">SUM(C139:D139)</f>
        <v>0</v>
      </c>
      <c r="F139" s="74"/>
      <c r="G139" s="74"/>
      <c r="H139" s="75"/>
      <c r="I139" s="75"/>
      <c r="J139" s="75"/>
      <c r="K139" s="75"/>
      <c r="L139" s="33">
        <f t="shared" ref="L139" si="419">F139+H139+J139</f>
        <v>0</v>
      </c>
      <c r="M139" s="34">
        <f t="shared" ref="M139" si="420">(IFERROR(L139/$E139,0))</f>
        <v>0</v>
      </c>
      <c r="N139" s="33">
        <f t="shared" ref="N139" si="421">G139+I139+K139</f>
        <v>0</v>
      </c>
      <c r="O139" s="34">
        <f t="shared" ref="O139" si="422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423">P139+R139+T139</f>
        <v>0</v>
      </c>
      <c r="W139" s="34">
        <f t="shared" ref="W139" si="424">(IFERROR(V139/$E139,0))</f>
        <v>0</v>
      </c>
      <c r="X139" s="33">
        <f t="shared" ref="X139" si="425">Q139+S139+U139</f>
        <v>0</v>
      </c>
      <c r="Y139" s="34">
        <f t="shared" ref="Y139" si="426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427">Z139+AB139+AD139</f>
        <v>0</v>
      </c>
      <c r="AG139" s="34">
        <f t="shared" ref="AG139" si="428">(IFERROR(AF139/$E139,0))</f>
        <v>0</v>
      </c>
      <c r="AH139" s="33">
        <f t="shared" ref="AH139" si="429">AA139+AC139+AE139</f>
        <v>0</v>
      </c>
      <c r="AI139" s="34">
        <f t="shared" ref="AI139" si="430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431">AJ139+AL139+AN139</f>
        <v>0</v>
      </c>
      <c r="AQ139" s="34">
        <f t="shared" ref="AQ139" si="432">(IFERROR(AP139/$E139,0))</f>
        <v>0</v>
      </c>
      <c r="AR139" s="33">
        <f t="shared" ref="AR139" si="433">AK139+AM139+AO139</f>
        <v>0</v>
      </c>
      <c r="AS139" s="34">
        <f t="shared" ref="AS139" si="434">(IFERROR(AR139/AP139,0))</f>
        <v>0</v>
      </c>
      <c r="AT139" s="33">
        <f t="shared" ref="AT139" si="435">L139+V139+AF139+AP139</f>
        <v>0</v>
      </c>
      <c r="AU139" s="34">
        <f t="shared" ref="AU139" si="436">(IFERROR(AT139/$E139,0))</f>
        <v>0</v>
      </c>
      <c r="AV139" s="33">
        <f t="shared" ref="AV139" si="437">N139+X139+AH139+AR139</f>
        <v>0</v>
      </c>
      <c r="AW139" s="34">
        <f t="shared" ref="AW139" si="438">(IFERROR(AV139/AT139,0))</f>
        <v>0</v>
      </c>
      <c r="AX139" s="57">
        <f t="shared" ref="AX139" si="439">E139-AT139</f>
        <v>0</v>
      </c>
    </row>
    <row r="140" spans="1:50" s="55" customFormat="1" ht="15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L140" si="440">SUM(E141:E142)</f>
        <v>0</v>
      </c>
      <c r="F140" s="40">
        <f t="shared" si="440"/>
        <v>0</v>
      </c>
      <c r="G140" s="40">
        <f t="shared" si="440"/>
        <v>0</v>
      </c>
      <c r="H140" s="40">
        <f t="shared" si="440"/>
        <v>0</v>
      </c>
      <c r="I140" s="40">
        <f t="shared" si="440"/>
        <v>0</v>
      </c>
      <c r="J140" s="40">
        <f t="shared" si="440"/>
        <v>0</v>
      </c>
      <c r="K140" s="40">
        <f t="shared" si="440"/>
        <v>0</v>
      </c>
      <c r="L140" s="40">
        <f t="shared" si="440"/>
        <v>0</v>
      </c>
      <c r="M140" s="26">
        <f t="shared" si="407"/>
        <v>0</v>
      </c>
      <c r="N140" s="40">
        <f t="shared" ref="N140" si="441">SUM(N141)</f>
        <v>0</v>
      </c>
      <c r="O140" s="26">
        <f t="shared" si="409"/>
        <v>0</v>
      </c>
      <c r="P140" s="40">
        <f t="shared" ref="P140" si="442">SUM(P141:P142)</f>
        <v>0</v>
      </c>
      <c r="Q140" s="40">
        <f t="shared" ref="Q140" si="443">SUM(Q141:Q142)</f>
        <v>0</v>
      </c>
      <c r="R140" s="40">
        <f t="shared" ref="R140" si="444">SUM(R141:R142)</f>
        <v>0</v>
      </c>
      <c r="S140" s="40">
        <f t="shared" ref="S140" si="445">SUM(S141:S142)</f>
        <v>0</v>
      </c>
      <c r="T140" s="40">
        <f t="shared" ref="T140" si="446">SUM(T141:T142)</f>
        <v>0</v>
      </c>
      <c r="U140" s="40">
        <f t="shared" ref="U140" si="447">SUM(U141:U142)</f>
        <v>0</v>
      </c>
      <c r="V140" s="40">
        <f t="shared" ref="V140" si="448">SUM(V141:V142)</f>
        <v>0</v>
      </c>
      <c r="W140" s="26">
        <f t="shared" si="317"/>
        <v>0</v>
      </c>
      <c r="X140" s="40">
        <f t="shared" ref="X140" si="449">SUM(X141)</f>
        <v>0</v>
      </c>
      <c r="Y140" s="26">
        <f t="shared" si="212"/>
        <v>0</v>
      </c>
      <c r="Z140" s="40">
        <f t="shared" ref="Z140" si="450">SUM(Z141:Z142)</f>
        <v>0</v>
      </c>
      <c r="AA140" s="40">
        <f t="shared" ref="AA140" si="451">SUM(AA141:AA142)</f>
        <v>0</v>
      </c>
      <c r="AB140" s="40">
        <f t="shared" ref="AB140" si="452">SUM(AB141:AB142)</f>
        <v>0</v>
      </c>
      <c r="AC140" s="40">
        <f t="shared" ref="AC140" si="453">SUM(AC141:AC142)</f>
        <v>0</v>
      </c>
      <c r="AD140" s="40">
        <f t="shared" ref="AD140" si="454">SUM(AD141:AD142)</f>
        <v>0</v>
      </c>
      <c r="AE140" s="40">
        <f t="shared" ref="AE140" si="455">SUM(AE141:AE142)</f>
        <v>0</v>
      </c>
      <c r="AF140" s="40">
        <f t="shared" ref="AF140" si="456">SUM(AF141:AF142)</f>
        <v>0</v>
      </c>
      <c r="AG140" s="26">
        <f t="shared" si="320"/>
        <v>0</v>
      </c>
      <c r="AH140" s="40">
        <f t="shared" ref="AH140" si="457">SUM(AH141)</f>
        <v>0</v>
      </c>
      <c r="AI140" s="26">
        <f t="shared" si="216"/>
        <v>0</v>
      </c>
      <c r="AJ140" s="40">
        <f t="shared" ref="AJ140" si="458">SUM(AJ141:AJ142)</f>
        <v>0</v>
      </c>
      <c r="AK140" s="40">
        <f t="shared" ref="AK140" si="459">SUM(AK141:AK142)</f>
        <v>0</v>
      </c>
      <c r="AL140" s="40">
        <f t="shared" ref="AL140" si="460">SUM(AL141:AL142)</f>
        <v>0</v>
      </c>
      <c r="AM140" s="40">
        <f t="shared" ref="AM140" si="461">SUM(AM141:AM142)</f>
        <v>0</v>
      </c>
      <c r="AN140" s="40">
        <f t="shared" ref="AN140" si="462">SUM(AN141:AN142)</f>
        <v>0</v>
      </c>
      <c r="AO140" s="40">
        <f t="shared" ref="AO140" si="463">SUM(AO141:AO142)</f>
        <v>0</v>
      </c>
      <c r="AP140" s="40">
        <f t="shared" ref="AP140" si="464">SUM(AP141:AP142)</f>
        <v>0</v>
      </c>
      <c r="AQ140" s="26">
        <f t="shared" si="333"/>
        <v>0</v>
      </c>
      <c r="AR140" s="40">
        <f t="shared" ref="AR140" si="465">SUM(AR141)</f>
        <v>0</v>
      </c>
      <c r="AS140" s="26">
        <f t="shared" si="220"/>
        <v>0</v>
      </c>
      <c r="AT140" s="40">
        <f t="shared" ref="AT140" si="466">SUM(AT141:AT142)</f>
        <v>0</v>
      </c>
      <c r="AU140" s="26">
        <f t="shared" si="325"/>
        <v>0</v>
      </c>
      <c r="AV140" s="40">
        <f t="shared" ref="AV140" si="467">SUM(AV141)</f>
        <v>0</v>
      </c>
      <c r="AW140" s="26">
        <f t="shared" si="222"/>
        <v>0</v>
      </c>
      <c r="AX140" s="40">
        <f t="shared" ref="AX140" si="468">SUM(AX141:AX142)</f>
        <v>0</v>
      </c>
    </row>
    <row r="141" spans="1:50" s="58" customFormat="1" ht="15" hidden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" si="469">L141+V141+AF141+AP141</f>
        <v>0</v>
      </c>
      <c r="AU141" s="34">
        <f>(IFERROR(AT141/$E141,0))</f>
        <v>0</v>
      </c>
      <c r="AV141" s="33">
        <f t="shared" ref="AV141" si="470">N141+X141+AH141+AR141</f>
        <v>0</v>
      </c>
      <c r="AW141" s="34">
        <f>(IFERROR(AV141/AT141,0))</f>
        <v>0</v>
      </c>
      <c r="AX141" s="57">
        <f t="shared" si="225"/>
        <v>0</v>
      </c>
    </row>
    <row r="142" spans="1:50" s="58" customFormat="1" ht="15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ref="AT142" si="471">L142+V142+AF142+AP142</f>
        <v>0</v>
      </c>
      <c r="AU142" s="34">
        <f>(IFERROR(AT142/$E142,0))</f>
        <v>0</v>
      </c>
      <c r="AV142" s="33">
        <f t="shared" ref="AV142" si="472">N142+X142+AH142+AR142</f>
        <v>0</v>
      </c>
      <c r="AW142" s="34">
        <f>(IFERROR(AV142/AT142,0))</f>
        <v>0</v>
      </c>
      <c r="AX142" s="57">
        <f t="shared" ref="AX142" si="473">E142-AT142</f>
        <v>0</v>
      </c>
    </row>
    <row r="143" spans="1:50" s="55" customFormat="1" ht="15" x14ac:dyDescent="0.25">
      <c r="A143" s="38">
        <v>90000</v>
      </c>
      <c r="B143" s="39" t="s">
        <v>125</v>
      </c>
      <c r="C143" s="40">
        <f t="shared" ref="C143:D143" si="474">SUM(C144:C146)</f>
        <v>0</v>
      </c>
      <c r="D143" s="40">
        <f t="shared" si="474"/>
        <v>0</v>
      </c>
      <c r="E143" s="40">
        <f>SUM(E144:E146)</f>
        <v>0</v>
      </c>
      <c r="F143" s="67">
        <f t="shared" ref="F143:N143" si="475">SUM(F144:F146)</f>
        <v>0</v>
      </c>
      <c r="G143" s="67">
        <f t="shared" si="475"/>
        <v>0</v>
      </c>
      <c r="H143" s="67">
        <f t="shared" si="475"/>
        <v>0</v>
      </c>
      <c r="I143" s="67">
        <f t="shared" si="475"/>
        <v>0</v>
      </c>
      <c r="J143" s="67">
        <f t="shared" si="475"/>
        <v>0</v>
      </c>
      <c r="K143" s="67">
        <f t="shared" si="475"/>
        <v>0</v>
      </c>
      <c r="L143" s="40">
        <f t="shared" si="475"/>
        <v>0</v>
      </c>
      <c r="M143" s="26">
        <f>(IFERROR(L143/$E143,0))</f>
        <v>0</v>
      </c>
      <c r="N143" s="40">
        <f t="shared" si="475"/>
        <v>0</v>
      </c>
      <c r="O143" s="26">
        <f>(IFERROR(N143/L143,0))</f>
        <v>0</v>
      </c>
      <c r="P143" s="67">
        <f t="shared" ref="P143:U143" si="476">SUM(P144:P146)</f>
        <v>0</v>
      </c>
      <c r="Q143" s="67">
        <f>SUM(Q144:Q146)</f>
        <v>0</v>
      </c>
      <c r="R143" s="67">
        <f t="shared" si="476"/>
        <v>0</v>
      </c>
      <c r="S143" s="67">
        <f t="shared" si="476"/>
        <v>0</v>
      </c>
      <c r="T143" s="67">
        <f t="shared" si="476"/>
        <v>0</v>
      </c>
      <c r="U143" s="67">
        <f t="shared" si="476"/>
        <v>0</v>
      </c>
      <c r="V143" s="40">
        <f t="shared" ref="V143" si="477">SUM(V144:V146)</f>
        <v>0</v>
      </c>
      <c r="W143" s="26">
        <f>(IFERROR(V143/$E143,0))</f>
        <v>0</v>
      </c>
      <c r="X143" s="40">
        <f t="shared" ref="X143" si="478">SUM(X144:X146)</f>
        <v>0</v>
      </c>
      <c r="Y143" s="26">
        <f>(IFERROR(X143/V143,0))</f>
        <v>0</v>
      </c>
      <c r="Z143" s="40">
        <f t="shared" ref="Z143:AE143" si="479">SUM(Z144:Z146)</f>
        <v>0</v>
      </c>
      <c r="AA143" s="40">
        <f t="shared" si="479"/>
        <v>0</v>
      </c>
      <c r="AB143" s="40">
        <f t="shared" si="479"/>
        <v>0</v>
      </c>
      <c r="AC143" s="40">
        <f t="shared" si="479"/>
        <v>0</v>
      </c>
      <c r="AD143" s="40">
        <f t="shared" si="479"/>
        <v>0</v>
      </c>
      <c r="AE143" s="40">
        <f t="shared" si="479"/>
        <v>0</v>
      </c>
      <c r="AF143" s="40">
        <f t="shared" ref="AF143" si="480">SUM(AF144:AF146)</f>
        <v>0</v>
      </c>
      <c r="AG143" s="26">
        <f>(IFERROR(AF143/$E143,0))</f>
        <v>0</v>
      </c>
      <c r="AH143" s="40">
        <f t="shared" ref="AH143" si="481">SUM(AH144:AH146)</f>
        <v>0</v>
      </c>
      <c r="AI143" s="26">
        <f>(IFERROR(AH143/AF143,0))</f>
        <v>0</v>
      </c>
      <c r="AJ143" s="40">
        <f t="shared" ref="AJ143:AO143" si="482">SUM(AJ144:AJ146)</f>
        <v>0</v>
      </c>
      <c r="AK143" s="40">
        <f t="shared" si="482"/>
        <v>0</v>
      </c>
      <c r="AL143" s="40">
        <f t="shared" si="482"/>
        <v>0</v>
      </c>
      <c r="AM143" s="40">
        <f t="shared" si="482"/>
        <v>0</v>
      </c>
      <c r="AN143" s="40">
        <f t="shared" si="482"/>
        <v>0</v>
      </c>
      <c r="AO143" s="40">
        <f t="shared" si="482"/>
        <v>0</v>
      </c>
      <c r="AP143" s="40">
        <f t="shared" ref="AP143" si="483">SUM(AP144:AP146)</f>
        <v>0</v>
      </c>
      <c r="AQ143" s="26">
        <f>(IFERROR(AP143/$E143,0))</f>
        <v>0</v>
      </c>
      <c r="AR143" s="40">
        <f t="shared" ref="AR143" si="484">SUM(AR144:AR146)</f>
        <v>0</v>
      </c>
      <c r="AS143" s="26">
        <f>(IFERROR(AR143/AP143,0))</f>
        <v>0</v>
      </c>
      <c r="AT143" s="40">
        <f t="shared" ref="AT143" si="485">SUM(AT144:AT146)</f>
        <v>0</v>
      </c>
      <c r="AU143" s="26">
        <f>(IFERROR(AT143/$E143,0))</f>
        <v>0</v>
      </c>
      <c r="AV143" s="40">
        <f t="shared" ref="AV143" si="486">SUM(AV144:AV146)</f>
        <v>0</v>
      </c>
      <c r="AW143" s="26">
        <f>(IFERROR(AV143/AT143,0))</f>
        <v>0</v>
      </c>
      <c r="AX143" s="40">
        <f>SUM(AX144:AX146)</f>
        <v>0</v>
      </c>
    </row>
    <row r="144" spans="1:50" s="58" customFormat="1" ht="15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487">SUM(C144:D144)</f>
        <v>0</v>
      </c>
      <c r="F144" s="74"/>
      <c r="G144" s="74"/>
      <c r="H144" s="75"/>
      <c r="I144" s="75"/>
      <c r="J144" s="75"/>
      <c r="K144" s="75"/>
      <c r="L144" s="33">
        <f t="shared" ref="L144:L146" si="488">F144+H144+J144</f>
        <v>0</v>
      </c>
      <c r="M144" s="34">
        <f t="shared" ref="M144:M146" si="489">(IFERROR(L144/$E144,0))</f>
        <v>0</v>
      </c>
      <c r="N144" s="33">
        <f t="shared" ref="N144:N146" si="490">G144+I144+K144</f>
        <v>0</v>
      </c>
      <c r="O144" s="34">
        <f t="shared" ref="O144:O146" si="491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492">P144+R144+T144</f>
        <v>0</v>
      </c>
      <c r="W144" s="34">
        <f t="shared" ref="W144:W146" si="493">(IFERROR(V144/$E144,0))</f>
        <v>0</v>
      </c>
      <c r="X144" s="33">
        <f t="shared" ref="X144:X146" si="494">Q144+S144+U144</f>
        <v>0</v>
      </c>
      <c r="Y144" s="34">
        <f t="shared" ref="Y144:Y146" si="495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496">Z144+AB144+AD144</f>
        <v>0</v>
      </c>
      <c r="AG144" s="34">
        <f t="shared" ref="AG144:AG146" si="497">(IFERROR(AF144/$E144,0))</f>
        <v>0</v>
      </c>
      <c r="AH144" s="33">
        <f t="shared" ref="AH144:AH146" si="498">AA144+AC144+AE144</f>
        <v>0</v>
      </c>
      <c r="AI144" s="34">
        <f t="shared" ref="AI144:AI146" si="499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500">AJ144+AL144+AN144</f>
        <v>0</v>
      </c>
      <c r="AQ144" s="34">
        <f t="shared" ref="AQ144:AQ146" si="501">(IFERROR(AP144/$E144,0))</f>
        <v>0</v>
      </c>
      <c r="AR144" s="33">
        <f t="shared" ref="AR144:AR146" si="502">AK144+AM144+AO144</f>
        <v>0</v>
      </c>
      <c r="AS144" s="34">
        <f t="shared" ref="AS144:AS146" si="503">(IFERROR(AR144/AP144,0))</f>
        <v>0</v>
      </c>
      <c r="AT144" s="33">
        <f t="shared" ref="AT144:AT146" si="504">L144+V144+AF144+AP144</f>
        <v>0</v>
      </c>
      <c r="AU144" s="34">
        <f t="shared" ref="AU144:AU146" si="505">(IFERROR(AT144/$E144,0))</f>
        <v>0</v>
      </c>
      <c r="AV144" s="33">
        <f t="shared" ref="AV144:AV146" si="506">N144+X144+AH144+AR144</f>
        <v>0</v>
      </c>
      <c r="AW144" s="34">
        <f t="shared" ref="AW144:AW146" si="507">(IFERROR(AV144/AT144,0))</f>
        <v>0</v>
      </c>
      <c r="AX144" s="57">
        <f t="shared" si="225"/>
        <v>0</v>
      </c>
    </row>
    <row r="145" spans="1:50" s="58" customFormat="1" ht="15" hidden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487"/>
        <v>0</v>
      </c>
      <c r="F145" s="81"/>
      <c r="G145" s="81"/>
      <c r="H145" s="82"/>
      <c r="I145" s="82"/>
      <c r="J145" s="82"/>
      <c r="K145" s="82"/>
      <c r="L145" s="33">
        <f t="shared" si="488"/>
        <v>0</v>
      </c>
      <c r="M145" s="34">
        <f t="shared" si="489"/>
        <v>0</v>
      </c>
      <c r="N145" s="33">
        <f t="shared" si="490"/>
        <v>0</v>
      </c>
      <c r="O145" s="34">
        <f t="shared" si="491"/>
        <v>0</v>
      </c>
      <c r="P145" s="56"/>
      <c r="Q145" s="56"/>
      <c r="R145" s="36"/>
      <c r="S145" s="36"/>
      <c r="T145" s="36"/>
      <c r="U145" s="36"/>
      <c r="V145" s="33">
        <f t="shared" si="492"/>
        <v>0</v>
      </c>
      <c r="W145" s="34">
        <f t="shared" si="493"/>
        <v>0</v>
      </c>
      <c r="X145" s="33">
        <f t="shared" si="494"/>
        <v>0</v>
      </c>
      <c r="Y145" s="34">
        <f t="shared" si="495"/>
        <v>0</v>
      </c>
      <c r="Z145" s="36"/>
      <c r="AA145" s="36"/>
      <c r="AB145" s="36"/>
      <c r="AC145" s="36"/>
      <c r="AD145" s="36"/>
      <c r="AE145" s="36"/>
      <c r="AF145" s="33">
        <f t="shared" si="496"/>
        <v>0</v>
      </c>
      <c r="AG145" s="34">
        <f t="shared" si="497"/>
        <v>0</v>
      </c>
      <c r="AH145" s="33">
        <f t="shared" si="498"/>
        <v>0</v>
      </c>
      <c r="AI145" s="34">
        <f t="shared" si="499"/>
        <v>0</v>
      </c>
      <c r="AJ145" s="36"/>
      <c r="AK145" s="36"/>
      <c r="AL145" s="36"/>
      <c r="AM145" s="36"/>
      <c r="AN145" s="36"/>
      <c r="AO145" s="36"/>
      <c r="AP145" s="33">
        <f t="shared" si="500"/>
        <v>0</v>
      </c>
      <c r="AQ145" s="34">
        <f t="shared" si="501"/>
        <v>0</v>
      </c>
      <c r="AR145" s="33">
        <f t="shared" si="502"/>
        <v>0</v>
      </c>
      <c r="AS145" s="34">
        <f t="shared" si="503"/>
        <v>0</v>
      </c>
      <c r="AT145" s="33">
        <f t="shared" si="504"/>
        <v>0</v>
      </c>
      <c r="AU145" s="34">
        <f t="shared" si="505"/>
        <v>0</v>
      </c>
      <c r="AV145" s="33">
        <f t="shared" si="506"/>
        <v>0</v>
      </c>
      <c r="AW145" s="34">
        <f t="shared" si="507"/>
        <v>0</v>
      </c>
      <c r="AX145" s="57">
        <f t="shared" ref="AX145" si="508">E145-AT145</f>
        <v>0</v>
      </c>
    </row>
    <row r="146" spans="1:50" s="58" customFormat="1" ht="15" hidden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487"/>
        <v>0</v>
      </c>
      <c r="F146" s="84"/>
      <c r="G146" s="84"/>
      <c r="H146" s="85"/>
      <c r="I146" s="85"/>
      <c r="J146" s="85"/>
      <c r="K146" s="85"/>
      <c r="L146" s="33">
        <f t="shared" si="488"/>
        <v>0</v>
      </c>
      <c r="M146" s="46">
        <f t="shared" si="489"/>
        <v>0</v>
      </c>
      <c r="N146" s="45">
        <f t="shared" si="490"/>
        <v>0</v>
      </c>
      <c r="O146" s="46">
        <f t="shared" si="491"/>
        <v>0</v>
      </c>
      <c r="P146" s="86"/>
      <c r="Q146" s="86"/>
      <c r="R146" s="80"/>
      <c r="S146" s="80"/>
      <c r="T146" s="80"/>
      <c r="U146" s="80"/>
      <c r="V146" s="33">
        <f t="shared" si="492"/>
        <v>0</v>
      </c>
      <c r="W146" s="46">
        <f t="shared" si="493"/>
        <v>0</v>
      </c>
      <c r="X146" s="45">
        <f t="shared" si="494"/>
        <v>0</v>
      </c>
      <c r="Y146" s="46">
        <f t="shared" si="495"/>
        <v>0</v>
      </c>
      <c r="Z146" s="80"/>
      <c r="AA146" s="80"/>
      <c r="AB146" s="80"/>
      <c r="AC146" s="80"/>
      <c r="AD146" s="80"/>
      <c r="AE146" s="80"/>
      <c r="AF146" s="33">
        <f t="shared" si="496"/>
        <v>0</v>
      </c>
      <c r="AG146" s="46">
        <f t="shared" si="497"/>
        <v>0</v>
      </c>
      <c r="AH146" s="45">
        <f t="shared" si="498"/>
        <v>0</v>
      </c>
      <c r="AI146" s="46">
        <f t="shared" si="499"/>
        <v>0</v>
      </c>
      <c r="AJ146" s="80"/>
      <c r="AK146" s="80"/>
      <c r="AL146" s="80"/>
      <c r="AM146" s="80"/>
      <c r="AN146" s="80"/>
      <c r="AO146" s="80"/>
      <c r="AP146" s="33">
        <f t="shared" si="500"/>
        <v>0</v>
      </c>
      <c r="AQ146" s="46">
        <f t="shared" si="501"/>
        <v>0</v>
      </c>
      <c r="AR146" s="45">
        <f t="shared" si="502"/>
        <v>0</v>
      </c>
      <c r="AS146" s="46">
        <f t="shared" si="503"/>
        <v>0</v>
      </c>
      <c r="AT146" s="33">
        <f t="shared" si="504"/>
        <v>0</v>
      </c>
      <c r="AU146" s="46">
        <f t="shared" si="505"/>
        <v>0</v>
      </c>
      <c r="AV146" s="33">
        <f t="shared" si="506"/>
        <v>0</v>
      </c>
      <c r="AW146" s="46">
        <f t="shared" si="507"/>
        <v>0</v>
      </c>
      <c r="AX146" s="87">
        <f t="shared" si="225"/>
        <v>0</v>
      </c>
    </row>
    <row r="147" spans="1:50" s="58" customFormat="1" ht="15.75" thickBot="1" x14ac:dyDescent="0.3">
      <c r="B147" s="47" t="s">
        <v>167</v>
      </c>
      <c r="C147" s="50">
        <f t="shared" ref="C147:D147" si="509">C24+C47+C83+C113+C129+C131+C135+C140+C143</f>
        <v>0</v>
      </c>
      <c r="D147" s="50">
        <f t="shared" si="509"/>
        <v>0</v>
      </c>
      <c r="E147" s="50">
        <f>E24+E47+E83+E113+E129+E131+E135+E140+E143</f>
        <v>0</v>
      </c>
      <c r="F147" s="50">
        <f t="shared" ref="F147:N147" si="510">F24+F47+F83+F113+F129+F131+F135+F140+F143</f>
        <v>0</v>
      </c>
      <c r="G147" s="50">
        <f t="shared" si="510"/>
        <v>0</v>
      </c>
      <c r="H147" s="50">
        <f t="shared" si="510"/>
        <v>0</v>
      </c>
      <c r="I147" s="50">
        <f t="shared" si="510"/>
        <v>0</v>
      </c>
      <c r="J147" s="50">
        <f t="shared" si="510"/>
        <v>0</v>
      </c>
      <c r="K147" s="50">
        <f t="shared" si="510"/>
        <v>0</v>
      </c>
      <c r="L147" s="50">
        <f t="shared" si="510"/>
        <v>0</v>
      </c>
      <c r="M147" s="49">
        <f>(IFERROR(L147/$E147,0))</f>
        <v>0</v>
      </c>
      <c r="N147" s="50">
        <f t="shared" si="510"/>
        <v>0</v>
      </c>
      <c r="O147" s="49">
        <f>(IFERROR(N147/L147,0))</f>
        <v>0</v>
      </c>
      <c r="P147" s="50">
        <f t="shared" ref="P147:U147" si="511">P24+P47+P83+P113+P129+P131+P135+P140+P143</f>
        <v>0</v>
      </c>
      <c r="Q147" s="50">
        <f t="shared" si="511"/>
        <v>0</v>
      </c>
      <c r="R147" s="50">
        <f t="shared" si="511"/>
        <v>0</v>
      </c>
      <c r="S147" s="50">
        <f t="shared" si="511"/>
        <v>0</v>
      </c>
      <c r="T147" s="50">
        <f t="shared" si="511"/>
        <v>0</v>
      </c>
      <c r="U147" s="50">
        <f t="shared" si="511"/>
        <v>0</v>
      </c>
      <c r="V147" s="50">
        <f t="shared" ref="V147:X147" si="512">V24+V47+V83+V113+V129+V131+V135+V140+V143</f>
        <v>0</v>
      </c>
      <c r="W147" s="49">
        <f>(IFERROR(V147/$E147,0))</f>
        <v>0</v>
      </c>
      <c r="X147" s="50">
        <f t="shared" si="512"/>
        <v>0</v>
      </c>
      <c r="Y147" s="49">
        <f>(IFERROR(X147/V147,0))</f>
        <v>0</v>
      </c>
      <c r="Z147" s="50">
        <f t="shared" ref="Z147:AE147" si="513">Z24+Z47+Z83+Z113+Z129+Z131+Z135+Z140+Z143</f>
        <v>0</v>
      </c>
      <c r="AA147" s="50">
        <f t="shared" si="513"/>
        <v>0</v>
      </c>
      <c r="AB147" s="50">
        <f t="shared" si="513"/>
        <v>0</v>
      </c>
      <c r="AC147" s="50">
        <f t="shared" si="513"/>
        <v>0</v>
      </c>
      <c r="AD147" s="50">
        <f t="shared" si="513"/>
        <v>0</v>
      </c>
      <c r="AE147" s="50">
        <f t="shared" si="513"/>
        <v>0</v>
      </c>
      <c r="AF147" s="50">
        <f t="shared" ref="AF147:AH147" si="514">AF24+AF47+AF83+AF113+AF129+AF131+AF135+AF140+AF143</f>
        <v>0</v>
      </c>
      <c r="AG147" s="49">
        <f>(IFERROR(AF147/$E147,0))</f>
        <v>0</v>
      </c>
      <c r="AH147" s="50">
        <f t="shared" si="514"/>
        <v>0</v>
      </c>
      <c r="AI147" s="49">
        <f>(IFERROR(AH147/AF147,0))</f>
        <v>0</v>
      </c>
      <c r="AJ147" s="50">
        <f t="shared" ref="AJ147:AO147" si="515">AJ24+AJ47+AJ83+AJ113+AJ129+AJ131+AJ135+AJ140+AJ143</f>
        <v>0</v>
      </c>
      <c r="AK147" s="50">
        <f t="shared" si="515"/>
        <v>0</v>
      </c>
      <c r="AL147" s="50">
        <f t="shared" si="515"/>
        <v>0</v>
      </c>
      <c r="AM147" s="50">
        <f t="shared" si="515"/>
        <v>0</v>
      </c>
      <c r="AN147" s="50">
        <f t="shared" si="515"/>
        <v>0</v>
      </c>
      <c r="AO147" s="50">
        <f t="shared" si="515"/>
        <v>0</v>
      </c>
      <c r="AP147" s="50">
        <f t="shared" ref="AP147:AV147" si="516">AP24+AP47+AP83+AP113+AP129+AP131+AP135+AP140+AP143</f>
        <v>0</v>
      </c>
      <c r="AQ147" s="49">
        <f>(IFERROR(AP147/$E147,0))</f>
        <v>0</v>
      </c>
      <c r="AR147" s="50">
        <f t="shared" si="516"/>
        <v>0</v>
      </c>
      <c r="AS147" s="49">
        <f>(IFERROR(AR147/AP147,0))</f>
        <v>0</v>
      </c>
      <c r="AT147" s="50">
        <f t="shared" si="516"/>
        <v>0</v>
      </c>
      <c r="AU147" s="49">
        <f>(IFERROR(AT147/$E147,0))</f>
        <v>0</v>
      </c>
      <c r="AV147" s="50">
        <f t="shared" si="516"/>
        <v>0</v>
      </c>
      <c r="AW147" s="49">
        <f>(IFERROR(AV147/AT147,0))</f>
        <v>0</v>
      </c>
      <c r="AX147" s="50">
        <f t="shared" ref="AX147" si="517">AX24+AX47+AX83+AX113+AX129+AX131+AX135+AX140+AX143</f>
        <v>0</v>
      </c>
    </row>
    <row r="148" spans="1:50" ht="14.25" thickTop="1" x14ac:dyDescent="0.2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3"/>
      <c r="AG148" s="13"/>
      <c r="AH148" s="13"/>
      <c r="AI148" s="13"/>
      <c r="AJ148" s="11"/>
      <c r="AK148" s="11"/>
      <c r="AL148" s="11"/>
      <c r="AM148" s="11"/>
      <c r="AN148" s="11"/>
      <c r="AO148" s="11"/>
      <c r="AP148" s="13"/>
      <c r="AQ148" s="13"/>
      <c r="AR148" s="13"/>
      <c r="AS148" s="13"/>
      <c r="AT148" s="13"/>
      <c r="AU148" s="13"/>
    </row>
  </sheetData>
  <mergeCells count="32">
    <mergeCell ref="A21:A23"/>
    <mergeCell ref="B21:B23"/>
    <mergeCell ref="E21:E23"/>
    <mergeCell ref="AJ21:AS21"/>
    <mergeCell ref="A18:AX18"/>
    <mergeCell ref="AX21:AX23"/>
    <mergeCell ref="C21:C23"/>
    <mergeCell ref="D21:D23"/>
    <mergeCell ref="A19:F19"/>
    <mergeCell ref="AU21:AU23"/>
    <mergeCell ref="AV21:AV23"/>
    <mergeCell ref="AW21:AW23"/>
    <mergeCell ref="V22:V23"/>
    <mergeCell ref="W22:W23"/>
    <mergeCell ref="X22:X23"/>
    <mergeCell ref="Y22:Y23"/>
    <mergeCell ref="AT21:AT23"/>
    <mergeCell ref="AQ22:AQ23"/>
    <mergeCell ref="AR22:AR23"/>
    <mergeCell ref="AS22:AS23"/>
    <mergeCell ref="L22:L23"/>
    <mergeCell ref="M22:M23"/>
    <mergeCell ref="N22:N23"/>
    <mergeCell ref="O22:O23"/>
    <mergeCell ref="AP22:AP23"/>
    <mergeCell ref="F21:O21"/>
    <mergeCell ref="P21:Y21"/>
    <mergeCell ref="Z21:AI21"/>
    <mergeCell ref="AF22:AF23"/>
    <mergeCell ref="AG22:AG23"/>
    <mergeCell ref="AH22:AH23"/>
    <mergeCell ref="AI22:AI23"/>
  </mergeCells>
  <printOptions horizontalCentered="1"/>
  <pageMargins left="0" right="0" top="0.19685039370078741" bottom="0.19685039370078741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A19" sqref="A19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3" width="10.7109375" style="2" customWidth="1"/>
    <col min="4" max="5" width="10.5703125" style="1" customWidth="1"/>
    <col min="6" max="6" width="8.7109375" style="1" customWidth="1"/>
    <col min="7" max="7" width="12.7109375" style="1" hidden="1" customWidth="1"/>
    <col min="8" max="8" width="8.7109375" style="1" customWidth="1"/>
    <col min="9" max="9" width="9.85546875" style="1" hidden="1" customWidth="1"/>
    <col min="10" max="10" width="8.7109375" style="1" customWidth="1"/>
    <col min="11" max="11" width="9.85546875" style="1" hidden="1" customWidth="1"/>
    <col min="12" max="12" width="9.85546875" style="1" customWidth="1"/>
    <col min="13" max="13" width="8.7109375" style="1" customWidth="1"/>
    <col min="14" max="15" width="9.7109375" style="1" hidden="1" customWidth="1"/>
    <col min="16" max="16" width="8.7109375" style="1" customWidth="1"/>
    <col min="17" max="17" width="9.42578125" style="1" hidden="1" customWidth="1"/>
    <col min="18" max="18" width="8.7109375" style="1" customWidth="1"/>
    <col min="19" max="19" width="11.140625" style="1" hidden="1" customWidth="1"/>
    <col min="20" max="20" width="8.7109375" style="1" customWidth="1"/>
    <col min="21" max="21" width="11.140625" style="1" hidden="1" customWidth="1"/>
    <col min="22" max="22" width="9.42578125" style="1" customWidth="1"/>
    <col min="23" max="23" width="8.710937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2" width="11.42578125" style="1"/>
    <col min="33" max="33" width="8.7109375" style="1" customWidth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2" width="11.42578125" style="1"/>
    <col min="43" max="43" width="8.7109375" style="1" customWidth="1"/>
    <col min="44" max="45" width="0" style="1" hidden="1" customWidth="1"/>
    <col min="46" max="46" width="11.42578125" style="1"/>
    <col min="47" max="47" width="8.7109375" style="1" customWidth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06" t="s">
        <v>214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ht="17.25" x14ac:dyDescent="0.3">
      <c r="A20" s="170" t="s">
        <v>207</v>
      </c>
      <c r="B20" s="171"/>
      <c r="C20" s="17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ref="L81" si="87">F81+H81+J81</f>
        <v>0</v>
      </c>
      <c r="M81" s="34">
        <f t="shared" ref="M81" si="88">(IFERROR(L81/$E81,0))</f>
        <v>0</v>
      </c>
      <c r="N81" s="33">
        <f t="shared" ref="N81" si="89">G81+I81+K81</f>
        <v>0</v>
      </c>
      <c r="O81" s="34">
        <f t="shared" ref="O81" si="90">(IFERROR(N81/L81,0))</f>
        <v>0</v>
      </c>
      <c r="P81" s="65"/>
      <c r="Q81" s="65"/>
      <c r="R81" s="66"/>
      <c r="S81" s="66"/>
      <c r="T81" s="66"/>
      <c r="U81" s="66"/>
      <c r="V81" s="33">
        <f t="shared" ref="V81" si="91">P81+R81+T81</f>
        <v>0</v>
      </c>
      <c r="W81" s="34">
        <f t="shared" ref="W81" si="92">(IFERROR(V81/$E81,0))</f>
        <v>0</v>
      </c>
      <c r="X81" s="33">
        <f t="shared" ref="X81" si="93">Q81+S81+U81</f>
        <v>0</v>
      </c>
      <c r="Y81" s="34">
        <f t="shared" ref="Y81" si="94">(IFERROR(X81/V81,0))</f>
        <v>0</v>
      </c>
      <c r="Z81" s="36"/>
      <c r="AA81" s="36"/>
      <c r="AB81" s="36"/>
      <c r="AC81" s="36"/>
      <c r="AD81" s="36"/>
      <c r="AE81" s="36"/>
      <c r="AF81" s="33">
        <f t="shared" ref="AF81" si="95">Z81+AB81+AD81</f>
        <v>0</v>
      </c>
      <c r="AG81" s="34">
        <f t="shared" ref="AG81" si="96">(IFERROR(AF81/$E81,0))</f>
        <v>0</v>
      </c>
      <c r="AH81" s="33">
        <f t="shared" ref="AH81" si="97">AA81+AC81+AE81</f>
        <v>0</v>
      </c>
      <c r="AI81" s="34">
        <f t="shared" ref="AI81" si="98">(IFERROR(AH81/AF81,0))</f>
        <v>0</v>
      </c>
      <c r="AJ81" s="36"/>
      <c r="AK81" s="36"/>
      <c r="AL81" s="36"/>
      <c r="AM81" s="36"/>
      <c r="AN81" s="36"/>
      <c r="AO81" s="36"/>
      <c r="AP81" s="33">
        <f t="shared" ref="AP81" si="99">AJ81+AL81+AN81</f>
        <v>0</v>
      </c>
      <c r="AQ81" s="34">
        <f t="shared" ref="AQ81" si="100">(IFERROR(AP81/$E81,0))</f>
        <v>0</v>
      </c>
      <c r="AR81" s="33">
        <f t="shared" ref="AR81" si="101">AK81+AM81+AO81</f>
        <v>0</v>
      </c>
      <c r="AS81" s="34">
        <f t="shared" ref="AS81" si="102">(IFERROR(AR81/AP81,0))</f>
        <v>0</v>
      </c>
      <c r="AT81" s="33">
        <f t="shared" ref="AT81" si="103">L81+V81+AF81+AP81</f>
        <v>0</v>
      </c>
      <c r="AU81" s="34">
        <f t="shared" ref="AU81" si="104">(IFERROR(AT81/$E81,0))</f>
        <v>0</v>
      </c>
      <c r="AV81" s="33">
        <f t="shared" ref="AV81" si="105">N81+X81+AH81+AR81</f>
        <v>0</v>
      </c>
      <c r="AW81" s="34">
        <f t="shared" ref="AW81" si="106">(IFERROR(AV81/AT81,0))</f>
        <v>0</v>
      </c>
      <c r="AX81" s="57">
        <f t="shared" ref="AX81" si="107">E81-AT81</f>
        <v>0</v>
      </c>
    </row>
    <row r="82" spans="1:50" s="11" customFormat="1" ht="15.75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customHeight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108">SUM(D84:D97)+SUM(D100:D112)</f>
        <v>0</v>
      </c>
      <c r="E83" s="71">
        <f t="shared" si="108"/>
        <v>0</v>
      </c>
      <c r="F83" s="71">
        <f t="shared" si="108"/>
        <v>0</v>
      </c>
      <c r="G83" s="71">
        <f t="shared" si="108"/>
        <v>0</v>
      </c>
      <c r="H83" s="71">
        <f t="shared" si="108"/>
        <v>0</v>
      </c>
      <c r="I83" s="71">
        <f t="shared" si="108"/>
        <v>0</v>
      </c>
      <c r="J83" s="71">
        <f t="shared" si="108"/>
        <v>0</v>
      </c>
      <c r="K83" s="71">
        <f t="shared" si="108"/>
        <v>0</v>
      </c>
      <c r="L83" s="71">
        <f t="shared" si="108"/>
        <v>0</v>
      </c>
      <c r="M83" s="26">
        <f>(IFERROR(L83/$E83,0))</f>
        <v>0</v>
      </c>
      <c r="N83" s="71">
        <f t="shared" ref="N83" si="109">SUM(N84:N97)+SUM(N100:N112)</f>
        <v>0</v>
      </c>
      <c r="O83" s="26">
        <f>(IFERROR(N83/L83,0))</f>
        <v>0</v>
      </c>
      <c r="P83" s="71">
        <f t="shared" ref="P83:V83" si="110">SUM(P84:P97)+SUM(P100:P112)</f>
        <v>0</v>
      </c>
      <c r="Q83" s="71">
        <f t="shared" si="110"/>
        <v>0</v>
      </c>
      <c r="R83" s="71">
        <f t="shared" si="110"/>
        <v>0</v>
      </c>
      <c r="S83" s="71">
        <f t="shared" si="110"/>
        <v>0</v>
      </c>
      <c r="T83" s="71">
        <f t="shared" si="110"/>
        <v>0</v>
      </c>
      <c r="U83" s="71">
        <f t="shared" si="110"/>
        <v>0</v>
      </c>
      <c r="V83" s="71">
        <f t="shared" si="110"/>
        <v>0</v>
      </c>
      <c r="W83" s="26">
        <f>(IFERROR(V83/$E83,0))</f>
        <v>0</v>
      </c>
      <c r="X83" s="71">
        <f t="shared" ref="X83" si="111">SUM(X84:X97)+SUM(X100:X112)</f>
        <v>0</v>
      </c>
      <c r="Y83" s="26">
        <f>(IFERROR(X83/V83,0))</f>
        <v>0</v>
      </c>
      <c r="Z83" s="71">
        <f t="shared" ref="Z83:AF83" si="112">SUM(Z84:Z97)+SUM(Z100:Z112)</f>
        <v>0</v>
      </c>
      <c r="AA83" s="71">
        <f t="shared" si="112"/>
        <v>0</v>
      </c>
      <c r="AB83" s="71">
        <f t="shared" si="112"/>
        <v>0</v>
      </c>
      <c r="AC83" s="71">
        <f t="shared" si="112"/>
        <v>0</v>
      </c>
      <c r="AD83" s="71">
        <f t="shared" si="112"/>
        <v>0</v>
      </c>
      <c r="AE83" s="71">
        <f t="shared" si="112"/>
        <v>0</v>
      </c>
      <c r="AF83" s="71">
        <f t="shared" si="112"/>
        <v>0</v>
      </c>
      <c r="AG83" s="26">
        <f>(IFERROR(AF83/$E83,0))</f>
        <v>0</v>
      </c>
      <c r="AH83" s="71">
        <f t="shared" ref="AH83" si="113">SUM(AH84:AH97)+SUM(AH100:AH112)</f>
        <v>0</v>
      </c>
      <c r="AI83" s="26">
        <f>(IFERROR(AH83/AF83,0))</f>
        <v>0</v>
      </c>
      <c r="AJ83" s="71">
        <f t="shared" ref="AJ83:AP83" si="114">SUM(AJ84:AJ97)+SUM(AJ100:AJ112)</f>
        <v>0</v>
      </c>
      <c r="AK83" s="71">
        <f t="shared" si="114"/>
        <v>0</v>
      </c>
      <c r="AL83" s="71">
        <f t="shared" si="114"/>
        <v>0</v>
      </c>
      <c r="AM83" s="71">
        <f t="shared" si="114"/>
        <v>0</v>
      </c>
      <c r="AN83" s="71">
        <f t="shared" si="114"/>
        <v>0</v>
      </c>
      <c r="AO83" s="71">
        <f t="shared" si="114"/>
        <v>0</v>
      </c>
      <c r="AP83" s="71">
        <f t="shared" si="114"/>
        <v>0</v>
      </c>
      <c r="AQ83" s="26">
        <f>(IFERROR(AP83/$E83,0))</f>
        <v>0</v>
      </c>
      <c r="AR83" s="71">
        <f t="shared" ref="AR83" si="115">SUM(AR84:AR97)+SUM(AR100:AR112)</f>
        <v>0</v>
      </c>
      <c r="AS83" s="26">
        <f>(IFERROR(AR83/AP83,0))</f>
        <v>0</v>
      </c>
      <c r="AT83" s="71">
        <f t="shared" ref="AT83" si="116">SUM(AT84:AT97)+SUM(AT100:AT112)</f>
        <v>0</v>
      </c>
      <c r="AU83" s="26">
        <f>(IFERROR(AT83/$E83,0))</f>
        <v>0</v>
      </c>
      <c r="AV83" s="71">
        <f t="shared" ref="AV83" si="117">SUM(AV84:AV97)+SUM(AV100:AV112)</f>
        <v>0</v>
      </c>
      <c r="AW83" s="26">
        <f>(IFERROR(AV83/AT83,0))</f>
        <v>0</v>
      </c>
      <c r="AX83" s="71">
        <f t="shared" ref="AX83" si="118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119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120">F84+H84+J84</f>
        <v>0</v>
      </c>
      <c r="M84" s="34">
        <f t="shared" ref="M84:M113" si="121">(IFERROR(L84/$E84,0))</f>
        <v>0</v>
      </c>
      <c r="N84" s="33">
        <f t="shared" ref="N84:N112" si="122">G84+I84+K84</f>
        <v>0</v>
      </c>
      <c r="O84" s="34">
        <f t="shared" ref="O84:O138" si="123">(IFERROR(N84/L84,0))</f>
        <v>0</v>
      </c>
      <c r="P84" s="56"/>
      <c r="Q84" s="56"/>
      <c r="R84" s="36"/>
      <c r="S84" s="36"/>
      <c r="T84" s="36"/>
      <c r="U84" s="36"/>
      <c r="V84" s="33">
        <f t="shared" ref="V84:V112" si="124">P84+R84+T84</f>
        <v>0</v>
      </c>
      <c r="W84" s="34">
        <f t="shared" ref="W84:W113" si="125">(IFERROR(V84/$E84,0))</f>
        <v>0</v>
      </c>
      <c r="X84" s="33">
        <f t="shared" ref="X84:X112" si="126">Q84+S84+U84</f>
        <v>0</v>
      </c>
      <c r="Y84" s="34">
        <f t="shared" ref="Y84:Y138" si="127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28">Z84+AB84+AD84</f>
        <v>0</v>
      </c>
      <c r="AG84" s="34">
        <f t="shared" ref="AG84:AG113" si="129">(IFERROR(AF84/$E84,0))</f>
        <v>0</v>
      </c>
      <c r="AH84" s="33">
        <f t="shared" ref="AH84:AH112" si="130">AA84+AC84+AE84</f>
        <v>0</v>
      </c>
      <c r="AI84" s="34">
        <f t="shared" ref="AI84:AI138" si="131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32">AJ84+AL84+AN84</f>
        <v>0</v>
      </c>
      <c r="AQ84" s="34">
        <f t="shared" ref="AQ84:AQ113" si="133">(IFERROR(AP84/$E84,0))</f>
        <v>0</v>
      </c>
      <c r="AR84" s="33">
        <f t="shared" ref="AR84:AR112" si="134">AK84+AM84+AO84</f>
        <v>0</v>
      </c>
      <c r="AS84" s="34">
        <f t="shared" ref="AS84:AS138" si="135">(IFERROR(AR84/AP84,0))</f>
        <v>0</v>
      </c>
      <c r="AT84" s="33">
        <f t="shared" si="17"/>
        <v>0</v>
      </c>
      <c r="AU84" s="34">
        <f t="shared" ref="AU84:AU113" si="136">(IFERROR(AT84/$E84,0))</f>
        <v>0</v>
      </c>
      <c r="AV84" s="33">
        <f t="shared" si="18"/>
        <v>0</v>
      </c>
      <c r="AW84" s="34">
        <f t="shared" ref="AW84:AW138" si="137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119"/>
        <v>0</v>
      </c>
      <c r="F85" s="56"/>
      <c r="G85" s="56"/>
      <c r="H85" s="36"/>
      <c r="I85" s="36"/>
      <c r="J85" s="36"/>
      <c r="K85" s="36"/>
      <c r="L85" s="33">
        <f t="shared" si="120"/>
        <v>0</v>
      </c>
      <c r="M85" s="34">
        <f t="shared" si="121"/>
        <v>0</v>
      </c>
      <c r="N85" s="33">
        <f t="shared" si="122"/>
        <v>0</v>
      </c>
      <c r="O85" s="34">
        <f t="shared" si="123"/>
        <v>0</v>
      </c>
      <c r="P85" s="56"/>
      <c r="Q85" s="56"/>
      <c r="R85" s="36"/>
      <c r="S85" s="36"/>
      <c r="T85" s="36"/>
      <c r="U85" s="36"/>
      <c r="V85" s="33">
        <f t="shared" si="124"/>
        <v>0</v>
      </c>
      <c r="W85" s="34">
        <f t="shared" si="125"/>
        <v>0</v>
      </c>
      <c r="X85" s="33">
        <f t="shared" si="126"/>
        <v>0</v>
      </c>
      <c r="Y85" s="34">
        <f t="shared" si="127"/>
        <v>0</v>
      </c>
      <c r="Z85" s="36"/>
      <c r="AA85" s="36"/>
      <c r="AB85" s="36"/>
      <c r="AC85" s="36"/>
      <c r="AD85" s="36"/>
      <c r="AE85" s="36"/>
      <c r="AF85" s="33">
        <f t="shared" si="128"/>
        <v>0</v>
      </c>
      <c r="AG85" s="34">
        <f t="shared" si="129"/>
        <v>0</v>
      </c>
      <c r="AH85" s="33">
        <f t="shared" si="130"/>
        <v>0</v>
      </c>
      <c r="AI85" s="34">
        <f t="shared" si="131"/>
        <v>0</v>
      </c>
      <c r="AJ85" s="36"/>
      <c r="AK85" s="36"/>
      <c r="AL85" s="36"/>
      <c r="AM85" s="36"/>
      <c r="AN85" s="36"/>
      <c r="AO85" s="36"/>
      <c r="AP85" s="33">
        <f t="shared" si="132"/>
        <v>0</v>
      </c>
      <c r="AQ85" s="34">
        <f t="shared" si="133"/>
        <v>0</v>
      </c>
      <c r="AR85" s="33">
        <f t="shared" si="134"/>
        <v>0</v>
      </c>
      <c r="AS85" s="34">
        <f t="shared" si="135"/>
        <v>0</v>
      </c>
      <c r="AT85" s="33">
        <f t="shared" si="17"/>
        <v>0</v>
      </c>
      <c r="AU85" s="34">
        <f t="shared" si="136"/>
        <v>0</v>
      </c>
      <c r="AV85" s="33">
        <f t="shared" si="18"/>
        <v>0</v>
      </c>
      <c r="AW85" s="34">
        <f t="shared" si="137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119"/>
        <v>0</v>
      </c>
      <c r="F86" s="56">
        <v>0</v>
      </c>
      <c r="G86" s="56"/>
      <c r="H86" s="36"/>
      <c r="I86" s="36"/>
      <c r="J86" s="36"/>
      <c r="K86" s="36"/>
      <c r="L86" s="33">
        <f t="shared" si="120"/>
        <v>0</v>
      </c>
      <c r="M86" s="34">
        <f t="shared" si="121"/>
        <v>0</v>
      </c>
      <c r="N86" s="33">
        <f t="shared" si="122"/>
        <v>0</v>
      </c>
      <c r="O86" s="34">
        <f t="shared" si="123"/>
        <v>0</v>
      </c>
      <c r="P86" s="56"/>
      <c r="Q86" s="56"/>
      <c r="R86" s="36"/>
      <c r="S86" s="36"/>
      <c r="T86" s="36"/>
      <c r="U86" s="36"/>
      <c r="V86" s="33">
        <f t="shared" si="124"/>
        <v>0</v>
      </c>
      <c r="W86" s="34">
        <f t="shared" si="125"/>
        <v>0</v>
      </c>
      <c r="X86" s="33">
        <f t="shared" si="126"/>
        <v>0</v>
      </c>
      <c r="Y86" s="34">
        <f t="shared" si="127"/>
        <v>0</v>
      </c>
      <c r="Z86" s="36"/>
      <c r="AA86" s="36"/>
      <c r="AB86" s="36"/>
      <c r="AC86" s="36"/>
      <c r="AD86" s="36"/>
      <c r="AE86" s="36"/>
      <c r="AF86" s="33">
        <f t="shared" si="128"/>
        <v>0</v>
      </c>
      <c r="AG86" s="34">
        <f t="shared" si="129"/>
        <v>0</v>
      </c>
      <c r="AH86" s="33">
        <f t="shared" si="130"/>
        <v>0</v>
      </c>
      <c r="AI86" s="34">
        <f t="shared" si="131"/>
        <v>0</v>
      </c>
      <c r="AJ86" s="36"/>
      <c r="AK86" s="36"/>
      <c r="AL86" s="36"/>
      <c r="AM86" s="36"/>
      <c r="AN86" s="36"/>
      <c r="AO86" s="36"/>
      <c r="AP86" s="33">
        <f t="shared" si="132"/>
        <v>0</v>
      </c>
      <c r="AQ86" s="34">
        <f t="shared" si="133"/>
        <v>0</v>
      </c>
      <c r="AR86" s="33">
        <f t="shared" si="134"/>
        <v>0</v>
      </c>
      <c r="AS86" s="34">
        <f t="shared" si="135"/>
        <v>0</v>
      </c>
      <c r="AT86" s="33">
        <f t="shared" si="17"/>
        <v>0</v>
      </c>
      <c r="AU86" s="34">
        <f t="shared" si="136"/>
        <v>0</v>
      </c>
      <c r="AV86" s="33">
        <f t="shared" si="18"/>
        <v>0</v>
      </c>
      <c r="AW86" s="34">
        <f t="shared" si="137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119"/>
        <v>0</v>
      </c>
      <c r="F87" s="56"/>
      <c r="G87" s="56"/>
      <c r="H87" s="36"/>
      <c r="I87" s="36"/>
      <c r="J87" s="36"/>
      <c r="K87" s="36"/>
      <c r="L87" s="33">
        <f t="shared" si="120"/>
        <v>0</v>
      </c>
      <c r="M87" s="34">
        <f t="shared" si="121"/>
        <v>0</v>
      </c>
      <c r="N87" s="33">
        <f t="shared" si="122"/>
        <v>0</v>
      </c>
      <c r="O87" s="34">
        <f t="shared" si="123"/>
        <v>0</v>
      </c>
      <c r="P87" s="56"/>
      <c r="Q87" s="56"/>
      <c r="R87" s="36"/>
      <c r="S87" s="36"/>
      <c r="T87" s="36"/>
      <c r="U87" s="36"/>
      <c r="V87" s="33">
        <f t="shared" si="124"/>
        <v>0</v>
      </c>
      <c r="W87" s="34">
        <f t="shared" si="125"/>
        <v>0</v>
      </c>
      <c r="X87" s="33">
        <f t="shared" si="126"/>
        <v>0</v>
      </c>
      <c r="Y87" s="34">
        <f t="shared" si="127"/>
        <v>0</v>
      </c>
      <c r="Z87" s="36"/>
      <c r="AA87" s="36"/>
      <c r="AB87" s="36"/>
      <c r="AC87" s="36"/>
      <c r="AD87" s="36"/>
      <c r="AE87" s="36"/>
      <c r="AF87" s="33">
        <f t="shared" si="128"/>
        <v>0</v>
      </c>
      <c r="AG87" s="34">
        <f t="shared" si="129"/>
        <v>0</v>
      </c>
      <c r="AH87" s="33">
        <f t="shared" si="130"/>
        <v>0</v>
      </c>
      <c r="AI87" s="34">
        <f t="shared" si="131"/>
        <v>0</v>
      </c>
      <c r="AJ87" s="36"/>
      <c r="AK87" s="36"/>
      <c r="AL87" s="36"/>
      <c r="AM87" s="36"/>
      <c r="AN87" s="36"/>
      <c r="AO87" s="36"/>
      <c r="AP87" s="33">
        <f t="shared" si="132"/>
        <v>0</v>
      </c>
      <c r="AQ87" s="34">
        <f t="shared" si="133"/>
        <v>0</v>
      </c>
      <c r="AR87" s="33">
        <f t="shared" si="134"/>
        <v>0</v>
      </c>
      <c r="AS87" s="34">
        <f t="shared" si="135"/>
        <v>0</v>
      </c>
      <c r="AT87" s="33">
        <f t="shared" si="17"/>
        <v>0</v>
      </c>
      <c r="AU87" s="34">
        <f t="shared" si="136"/>
        <v>0</v>
      </c>
      <c r="AV87" s="33">
        <f t="shared" si="18"/>
        <v>0</v>
      </c>
      <c r="AW87" s="34">
        <f t="shared" si="137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119"/>
        <v>0</v>
      </c>
      <c r="F88" s="56"/>
      <c r="G88" s="56"/>
      <c r="H88" s="36"/>
      <c r="I88" s="36"/>
      <c r="J88" s="36"/>
      <c r="K88" s="36"/>
      <c r="L88" s="33">
        <f t="shared" si="120"/>
        <v>0</v>
      </c>
      <c r="M88" s="34">
        <f t="shared" si="121"/>
        <v>0</v>
      </c>
      <c r="N88" s="33">
        <f t="shared" si="122"/>
        <v>0</v>
      </c>
      <c r="O88" s="34">
        <f t="shared" si="123"/>
        <v>0</v>
      </c>
      <c r="P88" s="56"/>
      <c r="Q88" s="56"/>
      <c r="R88" s="36"/>
      <c r="S88" s="36"/>
      <c r="T88" s="36"/>
      <c r="U88" s="36"/>
      <c r="V88" s="33">
        <f t="shared" si="124"/>
        <v>0</v>
      </c>
      <c r="W88" s="34">
        <f t="shared" si="125"/>
        <v>0</v>
      </c>
      <c r="X88" s="33">
        <f t="shared" si="126"/>
        <v>0</v>
      </c>
      <c r="Y88" s="34">
        <f t="shared" si="127"/>
        <v>0</v>
      </c>
      <c r="Z88" s="36"/>
      <c r="AA88" s="36"/>
      <c r="AB88" s="36"/>
      <c r="AC88" s="36"/>
      <c r="AD88" s="36"/>
      <c r="AE88" s="36"/>
      <c r="AF88" s="33">
        <f t="shared" si="128"/>
        <v>0</v>
      </c>
      <c r="AG88" s="34">
        <f t="shared" si="129"/>
        <v>0</v>
      </c>
      <c r="AH88" s="33">
        <f t="shared" si="130"/>
        <v>0</v>
      </c>
      <c r="AI88" s="34">
        <f t="shared" si="131"/>
        <v>0</v>
      </c>
      <c r="AJ88" s="36"/>
      <c r="AK88" s="36"/>
      <c r="AL88" s="36"/>
      <c r="AM88" s="36"/>
      <c r="AN88" s="36"/>
      <c r="AO88" s="36"/>
      <c r="AP88" s="33">
        <f t="shared" si="132"/>
        <v>0</v>
      </c>
      <c r="AQ88" s="34">
        <f t="shared" si="133"/>
        <v>0</v>
      </c>
      <c r="AR88" s="33">
        <f t="shared" si="134"/>
        <v>0</v>
      </c>
      <c r="AS88" s="34">
        <f t="shared" si="135"/>
        <v>0</v>
      </c>
      <c r="AT88" s="33">
        <f t="shared" si="17"/>
        <v>0</v>
      </c>
      <c r="AU88" s="34">
        <f t="shared" si="136"/>
        <v>0</v>
      </c>
      <c r="AV88" s="33">
        <f t="shared" si="18"/>
        <v>0</v>
      </c>
      <c r="AW88" s="34">
        <f t="shared" si="137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119"/>
        <v>0</v>
      </c>
      <c r="F89" s="56"/>
      <c r="G89" s="56"/>
      <c r="H89" s="36"/>
      <c r="I89" s="36"/>
      <c r="J89" s="36"/>
      <c r="K89" s="36"/>
      <c r="L89" s="33">
        <f t="shared" si="120"/>
        <v>0</v>
      </c>
      <c r="M89" s="34">
        <f t="shared" si="121"/>
        <v>0</v>
      </c>
      <c r="N89" s="33">
        <f t="shared" si="122"/>
        <v>0</v>
      </c>
      <c r="O89" s="34">
        <f t="shared" si="123"/>
        <v>0</v>
      </c>
      <c r="P89" s="56"/>
      <c r="Q89" s="56"/>
      <c r="R89" s="36"/>
      <c r="S89" s="36"/>
      <c r="T89" s="36"/>
      <c r="U89" s="36"/>
      <c r="V89" s="33">
        <f t="shared" si="124"/>
        <v>0</v>
      </c>
      <c r="W89" s="34">
        <f t="shared" si="125"/>
        <v>0</v>
      </c>
      <c r="X89" s="33">
        <f t="shared" si="126"/>
        <v>0</v>
      </c>
      <c r="Y89" s="34">
        <f t="shared" si="127"/>
        <v>0</v>
      </c>
      <c r="Z89" s="36"/>
      <c r="AA89" s="36"/>
      <c r="AB89" s="36"/>
      <c r="AC89" s="36"/>
      <c r="AD89" s="36"/>
      <c r="AE89" s="36"/>
      <c r="AF89" s="33">
        <f t="shared" si="128"/>
        <v>0</v>
      </c>
      <c r="AG89" s="34">
        <f t="shared" si="129"/>
        <v>0</v>
      </c>
      <c r="AH89" s="33">
        <f t="shared" si="130"/>
        <v>0</v>
      </c>
      <c r="AI89" s="34">
        <f t="shared" si="131"/>
        <v>0</v>
      </c>
      <c r="AJ89" s="36"/>
      <c r="AK89" s="36"/>
      <c r="AL89" s="36"/>
      <c r="AM89" s="36"/>
      <c r="AN89" s="36"/>
      <c r="AO89" s="36"/>
      <c r="AP89" s="33">
        <f t="shared" si="132"/>
        <v>0</v>
      </c>
      <c r="AQ89" s="34">
        <f t="shared" si="133"/>
        <v>0</v>
      </c>
      <c r="AR89" s="33">
        <f t="shared" si="134"/>
        <v>0</v>
      </c>
      <c r="AS89" s="34">
        <f t="shared" si="135"/>
        <v>0</v>
      </c>
      <c r="AT89" s="33">
        <f t="shared" si="17"/>
        <v>0</v>
      </c>
      <c r="AU89" s="34">
        <f t="shared" si="136"/>
        <v>0</v>
      </c>
      <c r="AV89" s="33">
        <f t="shared" si="18"/>
        <v>0</v>
      </c>
      <c r="AW89" s="34">
        <f t="shared" si="137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119"/>
        <v>0</v>
      </c>
      <c r="F90" s="56"/>
      <c r="G90" s="56"/>
      <c r="H90" s="36"/>
      <c r="I90" s="36"/>
      <c r="J90" s="36"/>
      <c r="K90" s="36"/>
      <c r="L90" s="33">
        <f t="shared" si="120"/>
        <v>0</v>
      </c>
      <c r="M90" s="34">
        <f t="shared" si="121"/>
        <v>0</v>
      </c>
      <c r="N90" s="33">
        <f t="shared" si="122"/>
        <v>0</v>
      </c>
      <c r="O90" s="34">
        <f t="shared" si="123"/>
        <v>0</v>
      </c>
      <c r="P90" s="56"/>
      <c r="Q90" s="56"/>
      <c r="R90" s="36"/>
      <c r="S90" s="36"/>
      <c r="T90" s="36"/>
      <c r="U90" s="36"/>
      <c r="V90" s="33">
        <f t="shared" si="124"/>
        <v>0</v>
      </c>
      <c r="W90" s="34">
        <f t="shared" si="125"/>
        <v>0</v>
      </c>
      <c r="X90" s="33">
        <f t="shared" si="126"/>
        <v>0</v>
      </c>
      <c r="Y90" s="34">
        <f t="shared" si="127"/>
        <v>0</v>
      </c>
      <c r="Z90" s="36"/>
      <c r="AA90" s="36"/>
      <c r="AB90" s="36"/>
      <c r="AC90" s="36"/>
      <c r="AD90" s="36"/>
      <c r="AE90" s="36"/>
      <c r="AF90" s="33">
        <f t="shared" si="128"/>
        <v>0</v>
      </c>
      <c r="AG90" s="34">
        <f t="shared" si="129"/>
        <v>0</v>
      </c>
      <c r="AH90" s="33">
        <f t="shared" si="130"/>
        <v>0</v>
      </c>
      <c r="AI90" s="34">
        <f t="shared" si="131"/>
        <v>0</v>
      </c>
      <c r="AJ90" s="36"/>
      <c r="AK90" s="36"/>
      <c r="AL90" s="36"/>
      <c r="AM90" s="36"/>
      <c r="AN90" s="36"/>
      <c r="AO90" s="36"/>
      <c r="AP90" s="33">
        <f t="shared" si="132"/>
        <v>0</v>
      </c>
      <c r="AQ90" s="34">
        <f t="shared" si="133"/>
        <v>0</v>
      </c>
      <c r="AR90" s="33">
        <f t="shared" si="134"/>
        <v>0</v>
      </c>
      <c r="AS90" s="34">
        <f t="shared" si="135"/>
        <v>0</v>
      </c>
      <c r="AT90" s="33">
        <f t="shared" si="17"/>
        <v>0</v>
      </c>
      <c r="AU90" s="34">
        <f t="shared" si="136"/>
        <v>0</v>
      </c>
      <c r="AV90" s="33">
        <f t="shared" si="18"/>
        <v>0</v>
      </c>
      <c r="AW90" s="34">
        <f t="shared" si="137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119"/>
        <v>0</v>
      </c>
      <c r="F91" s="56"/>
      <c r="G91" s="56"/>
      <c r="H91" s="36"/>
      <c r="I91" s="36"/>
      <c r="J91" s="36"/>
      <c r="K91" s="36"/>
      <c r="L91" s="33">
        <f t="shared" si="120"/>
        <v>0</v>
      </c>
      <c r="M91" s="34">
        <f t="shared" si="121"/>
        <v>0</v>
      </c>
      <c r="N91" s="33">
        <f t="shared" si="122"/>
        <v>0</v>
      </c>
      <c r="O91" s="34">
        <f t="shared" si="123"/>
        <v>0</v>
      </c>
      <c r="P91" s="56"/>
      <c r="Q91" s="56"/>
      <c r="R91" s="36"/>
      <c r="S91" s="36"/>
      <c r="T91" s="36"/>
      <c r="U91" s="36"/>
      <c r="V91" s="33">
        <f t="shared" si="124"/>
        <v>0</v>
      </c>
      <c r="W91" s="34">
        <f t="shared" si="125"/>
        <v>0</v>
      </c>
      <c r="X91" s="33">
        <f t="shared" si="126"/>
        <v>0</v>
      </c>
      <c r="Y91" s="34">
        <f t="shared" si="127"/>
        <v>0</v>
      </c>
      <c r="Z91" s="36"/>
      <c r="AA91" s="36"/>
      <c r="AB91" s="36"/>
      <c r="AC91" s="36"/>
      <c r="AD91" s="36"/>
      <c r="AE91" s="36"/>
      <c r="AF91" s="33">
        <f t="shared" si="128"/>
        <v>0</v>
      </c>
      <c r="AG91" s="34">
        <f t="shared" si="129"/>
        <v>0</v>
      </c>
      <c r="AH91" s="33">
        <f t="shared" si="130"/>
        <v>0</v>
      </c>
      <c r="AI91" s="34">
        <f t="shared" si="131"/>
        <v>0</v>
      </c>
      <c r="AJ91" s="36"/>
      <c r="AK91" s="36"/>
      <c r="AL91" s="36"/>
      <c r="AM91" s="36"/>
      <c r="AN91" s="36"/>
      <c r="AO91" s="36"/>
      <c r="AP91" s="33">
        <f t="shared" si="132"/>
        <v>0</v>
      </c>
      <c r="AQ91" s="34">
        <f t="shared" si="133"/>
        <v>0</v>
      </c>
      <c r="AR91" s="33">
        <f t="shared" si="134"/>
        <v>0</v>
      </c>
      <c r="AS91" s="34">
        <f t="shared" si="135"/>
        <v>0</v>
      </c>
      <c r="AT91" s="33">
        <f t="shared" si="17"/>
        <v>0</v>
      </c>
      <c r="AU91" s="34">
        <f t="shared" si="136"/>
        <v>0</v>
      </c>
      <c r="AV91" s="33">
        <f t="shared" si="18"/>
        <v>0</v>
      </c>
      <c r="AW91" s="34">
        <f t="shared" si="137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119"/>
        <v>0</v>
      </c>
      <c r="F92" s="56"/>
      <c r="G92" s="56"/>
      <c r="H92" s="36"/>
      <c r="I92" s="36"/>
      <c r="J92" s="36"/>
      <c r="K92" s="36"/>
      <c r="L92" s="33">
        <f t="shared" si="120"/>
        <v>0</v>
      </c>
      <c r="M92" s="34">
        <f t="shared" si="121"/>
        <v>0</v>
      </c>
      <c r="N92" s="33">
        <f t="shared" si="122"/>
        <v>0</v>
      </c>
      <c r="O92" s="34">
        <f t="shared" si="123"/>
        <v>0</v>
      </c>
      <c r="P92" s="56"/>
      <c r="Q92" s="56"/>
      <c r="R92" s="36"/>
      <c r="S92" s="36"/>
      <c r="T92" s="36"/>
      <c r="U92" s="36"/>
      <c r="V92" s="33">
        <f t="shared" si="124"/>
        <v>0</v>
      </c>
      <c r="W92" s="34">
        <f t="shared" si="125"/>
        <v>0</v>
      </c>
      <c r="X92" s="33">
        <f t="shared" si="126"/>
        <v>0</v>
      </c>
      <c r="Y92" s="34">
        <f t="shared" si="127"/>
        <v>0</v>
      </c>
      <c r="Z92" s="36"/>
      <c r="AA92" s="36"/>
      <c r="AB92" s="36"/>
      <c r="AC92" s="36"/>
      <c r="AD92" s="36"/>
      <c r="AE92" s="36"/>
      <c r="AF92" s="33">
        <f t="shared" si="128"/>
        <v>0</v>
      </c>
      <c r="AG92" s="34">
        <f t="shared" si="129"/>
        <v>0</v>
      </c>
      <c r="AH92" s="33">
        <f t="shared" si="130"/>
        <v>0</v>
      </c>
      <c r="AI92" s="34">
        <f t="shared" si="131"/>
        <v>0</v>
      </c>
      <c r="AJ92" s="36"/>
      <c r="AK92" s="36"/>
      <c r="AL92" s="36"/>
      <c r="AM92" s="36"/>
      <c r="AN92" s="36"/>
      <c r="AO92" s="36"/>
      <c r="AP92" s="33">
        <f t="shared" si="132"/>
        <v>0</v>
      </c>
      <c r="AQ92" s="34">
        <f t="shared" si="133"/>
        <v>0</v>
      </c>
      <c r="AR92" s="33">
        <f t="shared" si="134"/>
        <v>0</v>
      </c>
      <c r="AS92" s="34">
        <f t="shared" si="135"/>
        <v>0</v>
      </c>
      <c r="AT92" s="33">
        <f t="shared" si="17"/>
        <v>0</v>
      </c>
      <c r="AU92" s="34">
        <f t="shared" si="136"/>
        <v>0</v>
      </c>
      <c r="AV92" s="33">
        <f t="shared" si="18"/>
        <v>0</v>
      </c>
      <c r="AW92" s="34">
        <f t="shared" si="137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119"/>
        <v>0</v>
      </c>
      <c r="F93" s="56"/>
      <c r="G93" s="56"/>
      <c r="H93" s="36"/>
      <c r="I93" s="36"/>
      <c r="J93" s="36"/>
      <c r="K93" s="36"/>
      <c r="L93" s="33">
        <f t="shared" si="120"/>
        <v>0</v>
      </c>
      <c r="M93" s="34">
        <f t="shared" si="121"/>
        <v>0</v>
      </c>
      <c r="N93" s="33">
        <f t="shared" si="122"/>
        <v>0</v>
      </c>
      <c r="O93" s="34">
        <f t="shared" si="123"/>
        <v>0</v>
      </c>
      <c r="P93" s="56"/>
      <c r="Q93" s="56"/>
      <c r="R93" s="36"/>
      <c r="S93" s="36"/>
      <c r="T93" s="36"/>
      <c r="U93" s="36"/>
      <c r="V93" s="33">
        <f t="shared" si="124"/>
        <v>0</v>
      </c>
      <c r="W93" s="34">
        <f t="shared" si="125"/>
        <v>0</v>
      </c>
      <c r="X93" s="33">
        <f t="shared" si="126"/>
        <v>0</v>
      </c>
      <c r="Y93" s="34">
        <f t="shared" si="127"/>
        <v>0</v>
      </c>
      <c r="Z93" s="36"/>
      <c r="AA93" s="36"/>
      <c r="AB93" s="36"/>
      <c r="AC93" s="36"/>
      <c r="AD93" s="36"/>
      <c r="AE93" s="36"/>
      <c r="AF93" s="33">
        <f t="shared" si="128"/>
        <v>0</v>
      </c>
      <c r="AG93" s="34">
        <f t="shared" si="129"/>
        <v>0</v>
      </c>
      <c r="AH93" s="33">
        <f t="shared" si="130"/>
        <v>0</v>
      </c>
      <c r="AI93" s="34">
        <f t="shared" si="131"/>
        <v>0</v>
      </c>
      <c r="AJ93" s="36"/>
      <c r="AK93" s="36"/>
      <c r="AL93" s="36"/>
      <c r="AM93" s="36"/>
      <c r="AN93" s="36"/>
      <c r="AO93" s="36"/>
      <c r="AP93" s="33">
        <f t="shared" si="132"/>
        <v>0</v>
      </c>
      <c r="AQ93" s="34">
        <f t="shared" si="133"/>
        <v>0</v>
      </c>
      <c r="AR93" s="33">
        <f t="shared" si="134"/>
        <v>0</v>
      </c>
      <c r="AS93" s="34">
        <f t="shared" si="135"/>
        <v>0</v>
      </c>
      <c r="AT93" s="33">
        <f t="shared" si="17"/>
        <v>0</v>
      </c>
      <c r="AU93" s="34">
        <f t="shared" si="136"/>
        <v>0</v>
      </c>
      <c r="AV93" s="33">
        <f t="shared" si="18"/>
        <v>0</v>
      </c>
      <c r="AW93" s="34">
        <f t="shared" si="137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119"/>
        <v>0</v>
      </c>
      <c r="F94" s="56"/>
      <c r="G94" s="56"/>
      <c r="H94" s="36"/>
      <c r="I94" s="36"/>
      <c r="J94" s="36"/>
      <c r="K94" s="36"/>
      <c r="L94" s="33">
        <f t="shared" si="120"/>
        <v>0</v>
      </c>
      <c r="M94" s="34">
        <f t="shared" si="121"/>
        <v>0</v>
      </c>
      <c r="N94" s="33">
        <f t="shared" si="122"/>
        <v>0</v>
      </c>
      <c r="O94" s="34">
        <f t="shared" si="123"/>
        <v>0</v>
      </c>
      <c r="P94" s="56"/>
      <c r="Q94" s="56"/>
      <c r="R94" s="36"/>
      <c r="S94" s="36"/>
      <c r="T94" s="36"/>
      <c r="U94" s="36"/>
      <c r="V94" s="33">
        <f t="shared" si="124"/>
        <v>0</v>
      </c>
      <c r="W94" s="34">
        <f t="shared" si="125"/>
        <v>0</v>
      </c>
      <c r="X94" s="33">
        <f t="shared" si="126"/>
        <v>0</v>
      </c>
      <c r="Y94" s="34">
        <f t="shared" si="127"/>
        <v>0</v>
      </c>
      <c r="Z94" s="36"/>
      <c r="AA94" s="36"/>
      <c r="AB94" s="36"/>
      <c r="AC94" s="36"/>
      <c r="AD94" s="36"/>
      <c r="AE94" s="36"/>
      <c r="AF94" s="33">
        <f t="shared" si="128"/>
        <v>0</v>
      </c>
      <c r="AG94" s="34">
        <f t="shared" si="129"/>
        <v>0</v>
      </c>
      <c r="AH94" s="33">
        <f t="shared" si="130"/>
        <v>0</v>
      </c>
      <c r="AI94" s="34">
        <f t="shared" si="131"/>
        <v>0</v>
      </c>
      <c r="AJ94" s="36"/>
      <c r="AK94" s="36"/>
      <c r="AL94" s="36"/>
      <c r="AM94" s="36"/>
      <c r="AN94" s="36"/>
      <c r="AO94" s="36"/>
      <c r="AP94" s="33">
        <f t="shared" si="132"/>
        <v>0</v>
      </c>
      <c r="AQ94" s="34">
        <f t="shared" si="133"/>
        <v>0</v>
      </c>
      <c r="AR94" s="33">
        <f t="shared" si="134"/>
        <v>0</v>
      </c>
      <c r="AS94" s="34">
        <f t="shared" si="135"/>
        <v>0</v>
      </c>
      <c r="AT94" s="33">
        <f t="shared" ref="AT94:AT112" si="138">L94+V94+AF94+AP94</f>
        <v>0</v>
      </c>
      <c r="AU94" s="34">
        <f t="shared" si="136"/>
        <v>0</v>
      </c>
      <c r="AV94" s="33">
        <f t="shared" ref="AV94:AV112" si="139">N94+X94+AH94+AR94</f>
        <v>0</v>
      </c>
      <c r="AW94" s="34">
        <f t="shared" si="137"/>
        <v>0</v>
      </c>
      <c r="AX94" s="57">
        <f t="shared" ref="AX94:AX146" si="140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119"/>
        <v>0</v>
      </c>
      <c r="F95" s="56"/>
      <c r="G95" s="56"/>
      <c r="H95" s="36"/>
      <c r="I95" s="36"/>
      <c r="J95" s="36"/>
      <c r="K95" s="36"/>
      <c r="L95" s="33">
        <f t="shared" si="120"/>
        <v>0</v>
      </c>
      <c r="M95" s="34">
        <f t="shared" si="121"/>
        <v>0</v>
      </c>
      <c r="N95" s="33">
        <f t="shared" si="122"/>
        <v>0</v>
      </c>
      <c r="O95" s="34">
        <f t="shared" si="123"/>
        <v>0</v>
      </c>
      <c r="P95" s="56"/>
      <c r="Q95" s="56"/>
      <c r="R95" s="36"/>
      <c r="S95" s="36"/>
      <c r="T95" s="36"/>
      <c r="U95" s="36"/>
      <c r="V95" s="33">
        <f t="shared" si="124"/>
        <v>0</v>
      </c>
      <c r="W95" s="34">
        <f t="shared" si="125"/>
        <v>0</v>
      </c>
      <c r="X95" s="33">
        <f t="shared" si="126"/>
        <v>0</v>
      </c>
      <c r="Y95" s="34">
        <f t="shared" si="127"/>
        <v>0</v>
      </c>
      <c r="Z95" s="36"/>
      <c r="AA95" s="36"/>
      <c r="AB95" s="36"/>
      <c r="AC95" s="36"/>
      <c r="AD95" s="36"/>
      <c r="AE95" s="36"/>
      <c r="AF95" s="33">
        <f t="shared" si="128"/>
        <v>0</v>
      </c>
      <c r="AG95" s="34">
        <f t="shared" si="129"/>
        <v>0</v>
      </c>
      <c r="AH95" s="33">
        <f t="shared" si="130"/>
        <v>0</v>
      </c>
      <c r="AI95" s="34">
        <f t="shared" si="131"/>
        <v>0</v>
      </c>
      <c r="AJ95" s="36"/>
      <c r="AK95" s="36"/>
      <c r="AL95" s="36"/>
      <c r="AM95" s="36"/>
      <c r="AN95" s="36"/>
      <c r="AO95" s="36"/>
      <c r="AP95" s="33">
        <f t="shared" si="132"/>
        <v>0</v>
      </c>
      <c r="AQ95" s="34">
        <f t="shared" si="133"/>
        <v>0</v>
      </c>
      <c r="AR95" s="33">
        <f t="shared" si="134"/>
        <v>0</v>
      </c>
      <c r="AS95" s="34">
        <f t="shared" si="135"/>
        <v>0</v>
      </c>
      <c r="AT95" s="33">
        <f t="shared" si="138"/>
        <v>0</v>
      </c>
      <c r="AU95" s="34">
        <f t="shared" si="136"/>
        <v>0</v>
      </c>
      <c r="AV95" s="33">
        <f t="shared" si="139"/>
        <v>0</v>
      </c>
      <c r="AW95" s="34">
        <f t="shared" si="137"/>
        <v>0</v>
      </c>
      <c r="AX95" s="57">
        <f t="shared" si="140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119"/>
        <v>0</v>
      </c>
      <c r="F96" s="72"/>
      <c r="G96" s="72"/>
      <c r="H96" s="73"/>
      <c r="I96" s="73"/>
      <c r="J96" s="73"/>
      <c r="K96" s="73"/>
      <c r="L96" s="33">
        <f t="shared" si="120"/>
        <v>0</v>
      </c>
      <c r="M96" s="34">
        <f t="shared" si="121"/>
        <v>0</v>
      </c>
      <c r="N96" s="33">
        <f t="shared" si="122"/>
        <v>0</v>
      </c>
      <c r="O96" s="34">
        <f t="shared" si="123"/>
        <v>0</v>
      </c>
      <c r="P96" s="56"/>
      <c r="Q96" s="56"/>
      <c r="R96" s="36"/>
      <c r="S96" s="36"/>
      <c r="T96" s="36"/>
      <c r="U96" s="36"/>
      <c r="V96" s="33">
        <f t="shared" si="124"/>
        <v>0</v>
      </c>
      <c r="W96" s="34">
        <f t="shared" si="125"/>
        <v>0</v>
      </c>
      <c r="X96" s="33">
        <f t="shared" si="126"/>
        <v>0</v>
      </c>
      <c r="Y96" s="34">
        <f t="shared" si="127"/>
        <v>0</v>
      </c>
      <c r="Z96" s="36"/>
      <c r="AA96" s="36"/>
      <c r="AB96" s="36"/>
      <c r="AC96" s="36"/>
      <c r="AD96" s="36"/>
      <c r="AE96" s="36"/>
      <c r="AF96" s="33">
        <f t="shared" si="128"/>
        <v>0</v>
      </c>
      <c r="AG96" s="34">
        <f t="shared" si="129"/>
        <v>0</v>
      </c>
      <c r="AH96" s="33">
        <f t="shared" si="130"/>
        <v>0</v>
      </c>
      <c r="AI96" s="34">
        <f t="shared" si="131"/>
        <v>0</v>
      </c>
      <c r="AJ96" s="36"/>
      <c r="AK96" s="36"/>
      <c r="AL96" s="36"/>
      <c r="AM96" s="36"/>
      <c r="AN96" s="36"/>
      <c r="AO96" s="36"/>
      <c r="AP96" s="33">
        <f t="shared" si="132"/>
        <v>0</v>
      </c>
      <c r="AQ96" s="34">
        <f t="shared" si="133"/>
        <v>0</v>
      </c>
      <c r="AR96" s="33">
        <f t="shared" si="134"/>
        <v>0</v>
      </c>
      <c r="AS96" s="34">
        <f t="shared" si="135"/>
        <v>0</v>
      </c>
      <c r="AT96" s="33">
        <f t="shared" si="138"/>
        <v>0</v>
      </c>
      <c r="AU96" s="34">
        <f t="shared" si="136"/>
        <v>0</v>
      </c>
      <c r="AV96" s="33">
        <f t="shared" si="139"/>
        <v>0</v>
      </c>
      <c r="AW96" s="34">
        <f t="shared" si="137"/>
        <v>0</v>
      </c>
      <c r="AX96" s="57">
        <f t="shared" si="140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41">SUM(D98:D99)</f>
        <v>0</v>
      </c>
      <c r="E97" s="32">
        <f t="shared" si="141"/>
        <v>0</v>
      </c>
      <c r="F97" s="32">
        <f t="shared" si="141"/>
        <v>0</v>
      </c>
      <c r="G97" s="32">
        <f t="shared" si="141"/>
        <v>0</v>
      </c>
      <c r="H97" s="32">
        <f t="shared" si="141"/>
        <v>0</v>
      </c>
      <c r="I97" s="32">
        <f t="shared" si="141"/>
        <v>0</v>
      </c>
      <c r="J97" s="32">
        <f t="shared" si="141"/>
        <v>0</v>
      </c>
      <c r="K97" s="32">
        <f t="shared" si="141"/>
        <v>0</v>
      </c>
      <c r="L97" s="32">
        <f t="shared" si="141"/>
        <v>0</v>
      </c>
      <c r="M97" s="89">
        <f t="shared" si="121"/>
        <v>0</v>
      </c>
      <c r="N97" s="32">
        <f t="shared" si="141"/>
        <v>0</v>
      </c>
      <c r="O97" s="89">
        <f t="shared" si="123"/>
        <v>0</v>
      </c>
      <c r="P97" s="32">
        <f t="shared" ref="P97:V97" si="142">SUM(P98:P99)</f>
        <v>0</v>
      </c>
      <c r="Q97" s="32">
        <f t="shared" si="142"/>
        <v>0</v>
      </c>
      <c r="R97" s="32">
        <f t="shared" si="142"/>
        <v>0</v>
      </c>
      <c r="S97" s="32">
        <f t="shared" si="142"/>
        <v>0</v>
      </c>
      <c r="T97" s="32">
        <f t="shared" si="142"/>
        <v>0</v>
      </c>
      <c r="U97" s="32">
        <f t="shared" si="142"/>
        <v>0</v>
      </c>
      <c r="V97" s="32">
        <f t="shared" si="142"/>
        <v>0</v>
      </c>
      <c r="W97" s="89">
        <f t="shared" si="125"/>
        <v>0</v>
      </c>
      <c r="X97" s="32">
        <f t="shared" ref="X97" si="143">SUM(X98:X99)</f>
        <v>0</v>
      </c>
      <c r="Y97" s="89">
        <f t="shared" si="127"/>
        <v>0</v>
      </c>
      <c r="Z97" s="32">
        <f t="shared" ref="Z97:AF97" si="144">SUM(Z98:Z99)</f>
        <v>0</v>
      </c>
      <c r="AA97" s="32">
        <f t="shared" si="144"/>
        <v>0</v>
      </c>
      <c r="AB97" s="32">
        <f t="shared" si="144"/>
        <v>0</v>
      </c>
      <c r="AC97" s="32">
        <f t="shared" si="144"/>
        <v>0</v>
      </c>
      <c r="AD97" s="32">
        <f t="shared" si="144"/>
        <v>0</v>
      </c>
      <c r="AE97" s="32">
        <f t="shared" si="144"/>
        <v>0</v>
      </c>
      <c r="AF97" s="32">
        <f t="shared" si="144"/>
        <v>0</v>
      </c>
      <c r="AG97" s="89">
        <f t="shared" si="129"/>
        <v>0</v>
      </c>
      <c r="AH97" s="32">
        <f t="shared" ref="AH97" si="145">SUM(AH98:AH99)</f>
        <v>0</v>
      </c>
      <c r="AI97" s="89">
        <f t="shared" si="131"/>
        <v>0</v>
      </c>
      <c r="AJ97" s="32">
        <f t="shared" ref="AJ97:AP97" si="146">SUM(AJ98:AJ99)</f>
        <v>0</v>
      </c>
      <c r="AK97" s="32">
        <f t="shared" si="146"/>
        <v>0</v>
      </c>
      <c r="AL97" s="32">
        <f t="shared" si="146"/>
        <v>0</v>
      </c>
      <c r="AM97" s="32">
        <f t="shared" si="146"/>
        <v>0</v>
      </c>
      <c r="AN97" s="32">
        <f t="shared" si="146"/>
        <v>0</v>
      </c>
      <c r="AO97" s="32">
        <f t="shared" si="146"/>
        <v>0</v>
      </c>
      <c r="AP97" s="32">
        <f t="shared" si="146"/>
        <v>0</v>
      </c>
      <c r="AQ97" s="89">
        <f t="shared" si="133"/>
        <v>0</v>
      </c>
      <c r="AR97" s="32">
        <f t="shared" ref="AR97" si="147">SUM(AR98:AR99)</f>
        <v>0</v>
      </c>
      <c r="AS97" s="89">
        <f t="shared" si="135"/>
        <v>0</v>
      </c>
      <c r="AT97" s="32">
        <f t="shared" ref="AT97" si="148">SUM(AT98:AT99)</f>
        <v>0</v>
      </c>
      <c r="AU97" s="89">
        <f t="shared" si="136"/>
        <v>0</v>
      </c>
      <c r="AV97" s="32">
        <f t="shared" ref="AV97" si="149">SUM(AV98:AV99)</f>
        <v>0</v>
      </c>
      <c r="AW97" s="89">
        <f t="shared" si="137"/>
        <v>0</v>
      </c>
      <c r="AX97" s="32">
        <f t="shared" ref="AX97" si="150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51">SUM(C98:D98)</f>
        <v>0</v>
      </c>
      <c r="F98" s="72"/>
      <c r="G98" s="72"/>
      <c r="H98" s="73"/>
      <c r="I98" s="73"/>
      <c r="J98" s="73"/>
      <c r="K98" s="73"/>
      <c r="L98" s="33">
        <f t="shared" ref="L98:L99" si="152">F98+H98+J98</f>
        <v>0</v>
      </c>
      <c r="M98" s="34">
        <f t="shared" ref="M98:M99" si="153">(IFERROR(L98/$E98,0))</f>
        <v>0</v>
      </c>
      <c r="N98" s="33">
        <f t="shared" ref="N98:N99" si="154">G98+I98+K98</f>
        <v>0</v>
      </c>
      <c r="O98" s="34">
        <f t="shared" ref="O98:O99" si="155">(IFERROR(N98/L98,0))</f>
        <v>0</v>
      </c>
      <c r="P98" s="56"/>
      <c r="Q98" s="56"/>
      <c r="R98" s="36"/>
      <c r="S98" s="36"/>
      <c r="T98" s="36"/>
      <c r="U98" s="36"/>
      <c r="V98" s="33">
        <f t="shared" ref="V98:V99" si="156">P98+R98+T98</f>
        <v>0</v>
      </c>
      <c r="W98" s="34">
        <f t="shared" ref="W98:W99" si="157">(IFERROR(V98/$E98,0))</f>
        <v>0</v>
      </c>
      <c r="X98" s="33">
        <f t="shared" ref="X98:X99" si="158">Q98+S98+U98</f>
        <v>0</v>
      </c>
      <c r="Y98" s="34">
        <f t="shared" ref="Y98:Y99" si="159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60">Z98+AB98+AD98</f>
        <v>0</v>
      </c>
      <c r="AG98" s="34">
        <f t="shared" ref="AG98:AG99" si="161">(IFERROR(AF98/$E98,0))</f>
        <v>0</v>
      </c>
      <c r="AH98" s="33">
        <f t="shared" ref="AH98:AH99" si="162">AA98+AC98+AE98</f>
        <v>0</v>
      </c>
      <c r="AI98" s="34">
        <f t="shared" ref="AI98:AI99" si="163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64">AJ98+AL98+AN98</f>
        <v>0</v>
      </c>
      <c r="AQ98" s="34">
        <f t="shared" ref="AQ98:AQ99" si="165">(IFERROR(AP98/$E98,0))</f>
        <v>0</v>
      </c>
      <c r="AR98" s="33">
        <f t="shared" ref="AR98:AR99" si="166">AK98+AM98+AO98</f>
        <v>0</v>
      </c>
      <c r="AS98" s="34">
        <f t="shared" ref="AS98:AS99" si="167">(IFERROR(AR98/AP98,0))</f>
        <v>0</v>
      </c>
      <c r="AT98" s="33">
        <f t="shared" ref="AT98:AT99" si="168">L98+V98+AF98+AP98</f>
        <v>0</v>
      </c>
      <c r="AU98" s="34">
        <f t="shared" ref="AU98:AU99" si="169">(IFERROR(AT98/$E98,0))</f>
        <v>0</v>
      </c>
      <c r="AV98" s="33">
        <f t="shared" ref="AV98:AV99" si="170">N98+X98+AH98+AR98</f>
        <v>0</v>
      </c>
      <c r="AW98" s="34">
        <f t="shared" ref="AW98:AW99" si="171">(IFERROR(AV98/AT98,0))</f>
        <v>0</v>
      </c>
      <c r="AX98" s="57">
        <f t="shared" ref="AX98:AX99" si="172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51"/>
        <v>0</v>
      </c>
      <c r="F99" s="72"/>
      <c r="G99" s="72"/>
      <c r="H99" s="73"/>
      <c r="I99" s="73"/>
      <c r="J99" s="73"/>
      <c r="K99" s="73"/>
      <c r="L99" s="33">
        <f t="shared" si="152"/>
        <v>0</v>
      </c>
      <c r="M99" s="34">
        <f t="shared" si="153"/>
        <v>0</v>
      </c>
      <c r="N99" s="33">
        <f t="shared" si="154"/>
        <v>0</v>
      </c>
      <c r="O99" s="34">
        <f t="shared" si="155"/>
        <v>0</v>
      </c>
      <c r="P99" s="56"/>
      <c r="Q99" s="56"/>
      <c r="R99" s="36"/>
      <c r="S99" s="36"/>
      <c r="T99" s="36"/>
      <c r="U99" s="36"/>
      <c r="V99" s="33">
        <f t="shared" si="156"/>
        <v>0</v>
      </c>
      <c r="W99" s="34">
        <f t="shared" si="157"/>
        <v>0</v>
      </c>
      <c r="X99" s="33">
        <f t="shared" si="158"/>
        <v>0</v>
      </c>
      <c r="Y99" s="34">
        <f t="shared" si="159"/>
        <v>0</v>
      </c>
      <c r="Z99" s="36"/>
      <c r="AA99" s="36"/>
      <c r="AB99" s="36"/>
      <c r="AC99" s="36"/>
      <c r="AD99" s="36"/>
      <c r="AE99" s="36"/>
      <c r="AF99" s="33">
        <f t="shared" si="160"/>
        <v>0</v>
      </c>
      <c r="AG99" s="34">
        <f t="shared" si="161"/>
        <v>0</v>
      </c>
      <c r="AH99" s="33">
        <f t="shared" si="162"/>
        <v>0</v>
      </c>
      <c r="AI99" s="34">
        <f t="shared" si="163"/>
        <v>0</v>
      </c>
      <c r="AJ99" s="36"/>
      <c r="AK99" s="36"/>
      <c r="AL99" s="36"/>
      <c r="AM99" s="36"/>
      <c r="AN99" s="36"/>
      <c r="AO99" s="36"/>
      <c r="AP99" s="33">
        <f t="shared" si="164"/>
        <v>0</v>
      </c>
      <c r="AQ99" s="34">
        <f t="shared" si="165"/>
        <v>0</v>
      </c>
      <c r="AR99" s="33">
        <f t="shared" si="166"/>
        <v>0</v>
      </c>
      <c r="AS99" s="34">
        <f t="shared" si="167"/>
        <v>0</v>
      </c>
      <c r="AT99" s="33">
        <f t="shared" si="168"/>
        <v>0</v>
      </c>
      <c r="AU99" s="34">
        <f t="shared" si="169"/>
        <v>0</v>
      </c>
      <c r="AV99" s="33">
        <f t="shared" si="170"/>
        <v>0</v>
      </c>
      <c r="AW99" s="34">
        <f t="shared" si="171"/>
        <v>0</v>
      </c>
      <c r="AX99" s="57">
        <f t="shared" si="172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119"/>
        <v>0</v>
      </c>
      <c r="F100" s="74"/>
      <c r="G100" s="74"/>
      <c r="H100" s="75"/>
      <c r="I100" s="75"/>
      <c r="J100" s="75"/>
      <c r="K100" s="75"/>
      <c r="L100" s="33">
        <f t="shared" si="120"/>
        <v>0</v>
      </c>
      <c r="M100" s="34">
        <f t="shared" si="121"/>
        <v>0</v>
      </c>
      <c r="N100" s="33">
        <f t="shared" si="122"/>
        <v>0</v>
      </c>
      <c r="O100" s="34">
        <f t="shared" si="123"/>
        <v>0</v>
      </c>
      <c r="P100" s="56"/>
      <c r="Q100" s="56"/>
      <c r="R100" s="36"/>
      <c r="S100" s="36"/>
      <c r="T100" s="36"/>
      <c r="U100" s="36"/>
      <c r="V100" s="33">
        <f t="shared" si="124"/>
        <v>0</v>
      </c>
      <c r="W100" s="34">
        <f t="shared" si="125"/>
        <v>0</v>
      </c>
      <c r="X100" s="33">
        <f t="shared" si="126"/>
        <v>0</v>
      </c>
      <c r="Y100" s="34">
        <f t="shared" si="127"/>
        <v>0</v>
      </c>
      <c r="Z100" s="36"/>
      <c r="AA100" s="36"/>
      <c r="AB100" s="36"/>
      <c r="AC100" s="36"/>
      <c r="AD100" s="36"/>
      <c r="AE100" s="36"/>
      <c r="AF100" s="33">
        <f t="shared" si="128"/>
        <v>0</v>
      </c>
      <c r="AG100" s="34">
        <f t="shared" si="129"/>
        <v>0</v>
      </c>
      <c r="AH100" s="33">
        <f t="shared" si="130"/>
        <v>0</v>
      </c>
      <c r="AI100" s="34">
        <f t="shared" si="131"/>
        <v>0</v>
      </c>
      <c r="AJ100" s="36"/>
      <c r="AK100" s="36"/>
      <c r="AL100" s="36"/>
      <c r="AM100" s="36"/>
      <c r="AN100" s="36"/>
      <c r="AO100" s="36"/>
      <c r="AP100" s="33">
        <f t="shared" si="132"/>
        <v>0</v>
      </c>
      <c r="AQ100" s="34">
        <f t="shared" si="133"/>
        <v>0</v>
      </c>
      <c r="AR100" s="33">
        <f t="shared" si="134"/>
        <v>0</v>
      </c>
      <c r="AS100" s="34">
        <f t="shared" si="135"/>
        <v>0</v>
      </c>
      <c r="AT100" s="33">
        <f t="shared" si="138"/>
        <v>0</v>
      </c>
      <c r="AU100" s="34">
        <f t="shared" si="136"/>
        <v>0</v>
      </c>
      <c r="AV100" s="33">
        <f t="shared" si="139"/>
        <v>0</v>
      </c>
      <c r="AW100" s="34">
        <f t="shared" si="137"/>
        <v>0</v>
      </c>
      <c r="AX100" s="57">
        <f t="shared" si="140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119"/>
        <v>0</v>
      </c>
      <c r="F101" s="74"/>
      <c r="G101" s="74"/>
      <c r="H101" s="75"/>
      <c r="I101" s="75"/>
      <c r="J101" s="75"/>
      <c r="K101" s="75"/>
      <c r="L101" s="33">
        <f t="shared" si="120"/>
        <v>0</v>
      </c>
      <c r="M101" s="34">
        <f t="shared" si="121"/>
        <v>0</v>
      </c>
      <c r="N101" s="33">
        <f t="shared" si="122"/>
        <v>0</v>
      </c>
      <c r="O101" s="34">
        <f t="shared" si="123"/>
        <v>0</v>
      </c>
      <c r="P101" s="56"/>
      <c r="Q101" s="56"/>
      <c r="R101" s="36"/>
      <c r="S101" s="36"/>
      <c r="T101" s="36"/>
      <c r="U101" s="36"/>
      <c r="V101" s="33">
        <f t="shared" si="124"/>
        <v>0</v>
      </c>
      <c r="W101" s="34">
        <f t="shared" si="125"/>
        <v>0</v>
      </c>
      <c r="X101" s="33">
        <f t="shared" si="126"/>
        <v>0</v>
      </c>
      <c r="Y101" s="34">
        <f t="shared" si="127"/>
        <v>0</v>
      </c>
      <c r="Z101" s="36"/>
      <c r="AA101" s="36"/>
      <c r="AB101" s="36"/>
      <c r="AC101" s="36"/>
      <c r="AD101" s="36"/>
      <c r="AE101" s="36"/>
      <c r="AF101" s="33">
        <f t="shared" si="128"/>
        <v>0</v>
      </c>
      <c r="AG101" s="34">
        <f t="shared" si="129"/>
        <v>0</v>
      </c>
      <c r="AH101" s="33">
        <f t="shared" si="130"/>
        <v>0</v>
      </c>
      <c r="AI101" s="34">
        <f t="shared" si="131"/>
        <v>0</v>
      </c>
      <c r="AJ101" s="36"/>
      <c r="AK101" s="36"/>
      <c r="AL101" s="36"/>
      <c r="AM101" s="36"/>
      <c r="AN101" s="36"/>
      <c r="AO101" s="36"/>
      <c r="AP101" s="33">
        <f t="shared" si="132"/>
        <v>0</v>
      </c>
      <c r="AQ101" s="34">
        <f t="shared" si="133"/>
        <v>0</v>
      </c>
      <c r="AR101" s="33">
        <f t="shared" si="134"/>
        <v>0</v>
      </c>
      <c r="AS101" s="34">
        <f t="shared" si="135"/>
        <v>0</v>
      </c>
      <c r="AT101" s="33">
        <f t="shared" si="138"/>
        <v>0</v>
      </c>
      <c r="AU101" s="34">
        <f t="shared" si="136"/>
        <v>0</v>
      </c>
      <c r="AV101" s="33">
        <f t="shared" si="139"/>
        <v>0</v>
      </c>
      <c r="AW101" s="34">
        <f t="shared" si="137"/>
        <v>0</v>
      </c>
      <c r="AX101" s="57">
        <f t="shared" si="140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119"/>
        <v>0</v>
      </c>
      <c r="F102" s="74"/>
      <c r="G102" s="74"/>
      <c r="H102" s="75"/>
      <c r="I102" s="75"/>
      <c r="J102" s="75"/>
      <c r="K102" s="75"/>
      <c r="L102" s="33">
        <f t="shared" si="120"/>
        <v>0</v>
      </c>
      <c r="M102" s="34">
        <f t="shared" si="121"/>
        <v>0</v>
      </c>
      <c r="N102" s="33">
        <f t="shared" si="122"/>
        <v>0</v>
      </c>
      <c r="O102" s="34">
        <f t="shared" si="123"/>
        <v>0</v>
      </c>
      <c r="P102" s="56"/>
      <c r="Q102" s="56"/>
      <c r="R102" s="36"/>
      <c r="S102" s="36"/>
      <c r="T102" s="36"/>
      <c r="U102" s="36"/>
      <c r="V102" s="33">
        <f t="shared" si="124"/>
        <v>0</v>
      </c>
      <c r="W102" s="34">
        <f t="shared" si="125"/>
        <v>0</v>
      </c>
      <c r="X102" s="33">
        <f t="shared" si="126"/>
        <v>0</v>
      </c>
      <c r="Y102" s="34">
        <f t="shared" si="127"/>
        <v>0</v>
      </c>
      <c r="Z102" s="36"/>
      <c r="AA102" s="36"/>
      <c r="AB102" s="36"/>
      <c r="AC102" s="36"/>
      <c r="AD102" s="36"/>
      <c r="AE102" s="36"/>
      <c r="AF102" s="33">
        <f t="shared" si="128"/>
        <v>0</v>
      </c>
      <c r="AG102" s="34">
        <f t="shared" si="129"/>
        <v>0</v>
      </c>
      <c r="AH102" s="33">
        <f t="shared" si="130"/>
        <v>0</v>
      </c>
      <c r="AI102" s="34">
        <f t="shared" si="131"/>
        <v>0</v>
      </c>
      <c r="AJ102" s="36"/>
      <c r="AK102" s="36"/>
      <c r="AL102" s="36"/>
      <c r="AM102" s="36"/>
      <c r="AN102" s="36"/>
      <c r="AO102" s="36"/>
      <c r="AP102" s="33">
        <f t="shared" si="132"/>
        <v>0</v>
      </c>
      <c r="AQ102" s="34">
        <f t="shared" si="133"/>
        <v>0</v>
      </c>
      <c r="AR102" s="33">
        <f t="shared" si="134"/>
        <v>0</v>
      </c>
      <c r="AS102" s="34">
        <f t="shared" si="135"/>
        <v>0</v>
      </c>
      <c r="AT102" s="33">
        <f t="shared" si="138"/>
        <v>0</v>
      </c>
      <c r="AU102" s="34">
        <f t="shared" si="136"/>
        <v>0</v>
      </c>
      <c r="AV102" s="33">
        <f t="shared" si="139"/>
        <v>0</v>
      </c>
      <c r="AW102" s="34">
        <f t="shared" si="137"/>
        <v>0</v>
      </c>
      <c r="AX102" s="57">
        <f t="shared" si="140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119"/>
        <v>0</v>
      </c>
      <c r="F103" s="74"/>
      <c r="G103" s="74"/>
      <c r="H103" s="75"/>
      <c r="I103" s="75"/>
      <c r="J103" s="75"/>
      <c r="K103" s="75"/>
      <c r="L103" s="33">
        <f t="shared" si="120"/>
        <v>0</v>
      </c>
      <c r="M103" s="34">
        <f t="shared" si="121"/>
        <v>0</v>
      </c>
      <c r="N103" s="33">
        <f t="shared" si="122"/>
        <v>0</v>
      </c>
      <c r="O103" s="34">
        <f t="shared" si="123"/>
        <v>0</v>
      </c>
      <c r="P103" s="56"/>
      <c r="Q103" s="56"/>
      <c r="R103" s="36"/>
      <c r="S103" s="36"/>
      <c r="T103" s="36"/>
      <c r="U103" s="36"/>
      <c r="V103" s="33">
        <f t="shared" si="124"/>
        <v>0</v>
      </c>
      <c r="W103" s="34">
        <f t="shared" si="125"/>
        <v>0</v>
      </c>
      <c r="X103" s="33">
        <f t="shared" si="126"/>
        <v>0</v>
      </c>
      <c r="Y103" s="34">
        <f t="shared" si="127"/>
        <v>0</v>
      </c>
      <c r="Z103" s="36"/>
      <c r="AA103" s="36"/>
      <c r="AB103" s="36"/>
      <c r="AC103" s="36"/>
      <c r="AD103" s="36"/>
      <c r="AE103" s="36"/>
      <c r="AF103" s="33">
        <f t="shared" si="128"/>
        <v>0</v>
      </c>
      <c r="AG103" s="34">
        <f t="shared" si="129"/>
        <v>0</v>
      </c>
      <c r="AH103" s="33">
        <f t="shared" si="130"/>
        <v>0</v>
      </c>
      <c r="AI103" s="34">
        <f t="shared" si="131"/>
        <v>0</v>
      </c>
      <c r="AJ103" s="36"/>
      <c r="AK103" s="36"/>
      <c r="AL103" s="36"/>
      <c r="AM103" s="36"/>
      <c r="AN103" s="36"/>
      <c r="AO103" s="36"/>
      <c r="AP103" s="33">
        <f t="shared" si="132"/>
        <v>0</v>
      </c>
      <c r="AQ103" s="34">
        <f t="shared" si="133"/>
        <v>0</v>
      </c>
      <c r="AR103" s="33">
        <f t="shared" si="134"/>
        <v>0</v>
      </c>
      <c r="AS103" s="34">
        <f t="shared" si="135"/>
        <v>0</v>
      </c>
      <c r="AT103" s="33">
        <f t="shared" si="138"/>
        <v>0</v>
      </c>
      <c r="AU103" s="34">
        <f t="shared" si="136"/>
        <v>0</v>
      </c>
      <c r="AV103" s="33">
        <f t="shared" si="139"/>
        <v>0</v>
      </c>
      <c r="AW103" s="34">
        <f t="shared" si="137"/>
        <v>0</v>
      </c>
      <c r="AX103" s="57">
        <f t="shared" si="140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119"/>
        <v>0</v>
      </c>
      <c r="F104" s="74"/>
      <c r="G104" s="74"/>
      <c r="H104" s="75"/>
      <c r="I104" s="75"/>
      <c r="J104" s="75"/>
      <c r="K104" s="75"/>
      <c r="L104" s="33">
        <f t="shared" si="120"/>
        <v>0</v>
      </c>
      <c r="M104" s="34">
        <f t="shared" si="121"/>
        <v>0</v>
      </c>
      <c r="N104" s="33">
        <f t="shared" si="122"/>
        <v>0</v>
      </c>
      <c r="O104" s="34">
        <f t="shared" si="123"/>
        <v>0</v>
      </c>
      <c r="P104" s="56"/>
      <c r="Q104" s="56"/>
      <c r="R104" s="36"/>
      <c r="S104" s="36"/>
      <c r="T104" s="36"/>
      <c r="U104" s="36"/>
      <c r="V104" s="33">
        <f t="shared" si="124"/>
        <v>0</v>
      </c>
      <c r="W104" s="34">
        <f t="shared" si="125"/>
        <v>0</v>
      </c>
      <c r="X104" s="33">
        <f t="shared" si="126"/>
        <v>0</v>
      </c>
      <c r="Y104" s="34">
        <f t="shared" si="127"/>
        <v>0</v>
      </c>
      <c r="Z104" s="36"/>
      <c r="AA104" s="36"/>
      <c r="AB104" s="36"/>
      <c r="AC104" s="36"/>
      <c r="AD104" s="36"/>
      <c r="AE104" s="36"/>
      <c r="AF104" s="33">
        <f t="shared" si="128"/>
        <v>0</v>
      </c>
      <c r="AG104" s="34">
        <f t="shared" si="129"/>
        <v>0</v>
      </c>
      <c r="AH104" s="33">
        <f t="shared" si="130"/>
        <v>0</v>
      </c>
      <c r="AI104" s="34">
        <f t="shared" si="131"/>
        <v>0</v>
      </c>
      <c r="AJ104" s="36"/>
      <c r="AK104" s="36"/>
      <c r="AL104" s="36"/>
      <c r="AM104" s="36"/>
      <c r="AN104" s="36"/>
      <c r="AO104" s="36"/>
      <c r="AP104" s="33">
        <f t="shared" si="132"/>
        <v>0</v>
      </c>
      <c r="AQ104" s="34">
        <f t="shared" si="133"/>
        <v>0</v>
      </c>
      <c r="AR104" s="33">
        <f t="shared" si="134"/>
        <v>0</v>
      </c>
      <c r="AS104" s="34">
        <f t="shared" si="135"/>
        <v>0</v>
      </c>
      <c r="AT104" s="33">
        <f t="shared" si="138"/>
        <v>0</v>
      </c>
      <c r="AU104" s="34">
        <f t="shared" si="136"/>
        <v>0</v>
      </c>
      <c r="AV104" s="33">
        <f t="shared" si="139"/>
        <v>0</v>
      </c>
      <c r="AW104" s="34">
        <f t="shared" si="137"/>
        <v>0</v>
      </c>
      <c r="AX104" s="57">
        <f t="shared" si="140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119"/>
        <v>0</v>
      </c>
      <c r="F105" s="74"/>
      <c r="G105" s="74"/>
      <c r="H105" s="75"/>
      <c r="I105" s="75"/>
      <c r="J105" s="75"/>
      <c r="K105" s="75"/>
      <c r="L105" s="33">
        <f t="shared" si="120"/>
        <v>0</v>
      </c>
      <c r="M105" s="34">
        <f t="shared" si="121"/>
        <v>0</v>
      </c>
      <c r="N105" s="33">
        <f t="shared" si="122"/>
        <v>0</v>
      </c>
      <c r="O105" s="34">
        <f t="shared" si="123"/>
        <v>0</v>
      </c>
      <c r="P105" s="56"/>
      <c r="Q105" s="56"/>
      <c r="R105" s="36"/>
      <c r="S105" s="36"/>
      <c r="T105" s="36"/>
      <c r="U105" s="36"/>
      <c r="V105" s="33">
        <f t="shared" si="124"/>
        <v>0</v>
      </c>
      <c r="W105" s="34">
        <f t="shared" si="125"/>
        <v>0</v>
      </c>
      <c r="X105" s="33">
        <f t="shared" si="126"/>
        <v>0</v>
      </c>
      <c r="Y105" s="34">
        <f t="shared" si="127"/>
        <v>0</v>
      </c>
      <c r="Z105" s="36"/>
      <c r="AA105" s="36"/>
      <c r="AB105" s="36"/>
      <c r="AC105" s="36"/>
      <c r="AD105" s="36"/>
      <c r="AE105" s="36"/>
      <c r="AF105" s="33">
        <f t="shared" si="128"/>
        <v>0</v>
      </c>
      <c r="AG105" s="34">
        <f t="shared" si="129"/>
        <v>0</v>
      </c>
      <c r="AH105" s="33">
        <f t="shared" si="130"/>
        <v>0</v>
      </c>
      <c r="AI105" s="34">
        <f t="shared" si="131"/>
        <v>0</v>
      </c>
      <c r="AJ105" s="36"/>
      <c r="AK105" s="36"/>
      <c r="AL105" s="36"/>
      <c r="AM105" s="36"/>
      <c r="AN105" s="36"/>
      <c r="AO105" s="36"/>
      <c r="AP105" s="33">
        <f t="shared" si="132"/>
        <v>0</v>
      </c>
      <c r="AQ105" s="34">
        <f t="shared" si="133"/>
        <v>0</v>
      </c>
      <c r="AR105" s="33">
        <f t="shared" si="134"/>
        <v>0</v>
      </c>
      <c r="AS105" s="34">
        <f t="shared" si="135"/>
        <v>0</v>
      </c>
      <c r="AT105" s="33">
        <f t="shared" si="138"/>
        <v>0</v>
      </c>
      <c r="AU105" s="34">
        <f t="shared" si="136"/>
        <v>0</v>
      </c>
      <c r="AV105" s="33">
        <f t="shared" si="139"/>
        <v>0</v>
      </c>
      <c r="AW105" s="34">
        <f t="shared" si="137"/>
        <v>0</v>
      </c>
      <c r="AX105" s="57">
        <f t="shared" si="140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119"/>
        <v>0</v>
      </c>
      <c r="F106" s="74"/>
      <c r="G106" s="74"/>
      <c r="H106" s="75"/>
      <c r="I106" s="75"/>
      <c r="J106" s="75"/>
      <c r="K106" s="75"/>
      <c r="L106" s="33">
        <f t="shared" si="120"/>
        <v>0</v>
      </c>
      <c r="M106" s="34">
        <f t="shared" si="121"/>
        <v>0</v>
      </c>
      <c r="N106" s="33">
        <f t="shared" si="122"/>
        <v>0</v>
      </c>
      <c r="O106" s="34">
        <f t="shared" si="123"/>
        <v>0</v>
      </c>
      <c r="P106" s="56"/>
      <c r="Q106" s="56"/>
      <c r="R106" s="36"/>
      <c r="S106" s="36"/>
      <c r="T106" s="36"/>
      <c r="U106" s="36"/>
      <c r="V106" s="33">
        <f t="shared" si="124"/>
        <v>0</v>
      </c>
      <c r="W106" s="34">
        <f t="shared" si="125"/>
        <v>0</v>
      </c>
      <c r="X106" s="33">
        <f t="shared" si="126"/>
        <v>0</v>
      </c>
      <c r="Y106" s="34">
        <f t="shared" si="127"/>
        <v>0</v>
      </c>
      <c r="Z106" s="36"/>
      <c r="AA106" s="36"/>
      <c r="AB106" s="36"/>
      <c r="AC106" s="36"/>
      <c r="AD106" s="36"/>
      <c r="AE106" s="36"/>
      <c r="AF106" s="33">
        <f t="shared" si="128"/>
        <v>0</v>
      </c>
      <c r="AG106" s="34">
        <f t="shared" si="129"/>
        <v>0</v>
      </c>
      <c r="AH106" s="33">
        <f t="shared" si="130"/>
        <v>0</v>
      </c>
      <c r="AI106" s="34">
        <f t="shared" si="131"/>
        <v>0</v>
      </c>
      <c r="AJ106" s="36"/>
      <c r="AK106" s="36"/>
      <c r="AL106" s="36"/>
      <c r="AM106" s="36"/>
      <c r="AN106" s="36"/>
      <c r="AO106" s="36"/>
      <c r="AP106" s="33">
        <f t="shared" si="132"/>
        <v>0</v>
      </c>
      <c r="AQ106" s="34">
        <f t="shared" si="133"/>
        <v>0</v>
      </c>
      <c r="AR106" s="33">
        <f t="shared" si="134"/>
        <v>0</v>
      </c>
      <c r="AS106" s="34">
        <f t="shared" si="135"/>
        <v>0</v>
      </c>
      <c r="AT106" s="33">
        <f t="shared" si="138"/>
        <v>0</v>
      </c>
      <c r="AU106" s="34">
        <f t="shared" si="136"/>
        <v>0</v>
      </c>
      <c r="AV106" s="33">
        <f t="shared" si="139"/>
        <v>0</v>
      </c>
      <c r="AW106" s="34">
        <f t="shared" si="137"/>
        <v>0</v>
      </c>
      <c r="AX106" s="57">
        <f t="shared" si="140"/>
        <v>0</v>
      </c>
    </row>
    <row r="107" spans="1:50" ht="15" hidden="1" customHeight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119"/>
        <v>0</v>
      </c>
      <c r="F107" s="74"/>
      <c r="G107" s="74"/>
      <c r="H107" s="75"/>
      <c r="I107" s="75"/>
      <c r="J107" s="75"/>
      <c r="K107" s="75"/>
      <c r="L107" s="33">
        <f t="shared" si="120"/>
        <v>0</v>
      </c>
      <c r="M107" s="34">
        <f t="shared" si="121"/>
        <v>0</v>
      </c>
      <c r="N107" s="33">
        <f t="shared" si="122"/>
        <v>0</v>
      </c>
      <c r="O107" s="34">
        <f t="shared" si="123"/>
        <v>0</v>
      </c>
      <c r="P107" s="56"/>
      <c r="Q107" s="56"/>
      <c r="R107" s="36"/>
      <c r="S107" s="36"/>
      <c r="T107" s="36"/>
      <c r="U107" s="36"/>
      <c r="V107" s="33">
        <f t="shared" si="124"/>
        <v>0</v>
      </c>
      <c r="W107" s="34">
        <f t="shared" si="125"/>
        <v>0</v>
      </c>
      <c r="X107" s="33">
        <f t="shared" si="126"/>
        <v>0</v>
      </c>
      <c r="Y107" s="34">
        <f t="shared" si="127"/>
        <v>0</v>
      </c>
      <c r="Z107" s="36"/>
      <c r="AA107" s="36"/>
      <c r="AB107" s="36"/>
      <c r="AC107" s="36"/>
      <c r="AD107" s="36"/>
      <c r="AE107" s="36"/>
      <c r="AF107" s="33">
        <f t="shared" si="128"/>
        <v>0</v>
      </c>
      <c r="AG107" s="34">
        <f t="shared" si="129"/>
        <v>0</v>
      </c>
      <c r="AH107" s="33">
        <f t="shared" si="130"/>
        <v>0</v>
      </c>
      <c r="AI107" s="34">
        <f t="shared" si="131"/>
        <v>0</v>
      </c>
      <c r="AJ107" s="36"/>
      <c r="AK107" s="36"/>
      <c r="AL107" s="36"/>
      <c r="AM107" s="36"/>
      <c r="AN107" s="36"/>
      <c r="AO107" s="36"/>
      <c r="AP107" s="33">
        <f t="shared" si="132"/>
        <v>0</v>
      </c>
      <c r="AQ107" s="34">
        <f t="shared" si="133"/>
        <v>0</v>
      </c>
      <c r="AR107" s="33">
        <f t="shared" si="134"/>
        <v>0</v>
      </c>
      <c r="AS107" s="34">
        <f t="shared" si="135"/>
        <v>0</v>
      </c>
      <c r="AT107" s="33">
        <f t="shared" si="138"/>
        <v>0</v>
      </c>
      <c r="AU107" s="34">
        <f t="shared" si="136"/>
        <v>0</v>
      </c>
      <c r="AV107" s="33">
        <f t="shared" si="139"/>
        <v>0</v>
      </c>
      <c r="AW107" s="34">
        <f t="shared" si="137"/>
        <v>0</v>
      </c>
      <c r="AX107" s="57">
        <f t="shared" si="140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119"/>
        <v>0</v>
      </c>
      <c r="F108" s="74"/>
      <c r="G108" s="74"/>
      <c r="H108" s="75"/>
      <c r="I108" s="75"/>
      <c r="J108" s="75"/>
      <c r="K108" s="75"/>
      <c r="L108" s="33">
        <f t="shared" si="120"/>
        <v>0</v>
      </c>
      <c r="M108" s="34">
        <f t="shared" si="121"/>
        <v>0</v>
      </c>
      <c r="N108" s="33">
        <f t="shared" si="122"/>
        <v>0</v>
      </c>
      <c r="O108" s="34">
        <f t="shared" si="123"/>
        <v>0</v>
      </c>
      <c r="P108" s="56"/>
      <c r="Q108" s="56"/>
      <c r="R108" s="36"/>
      <c r="S108" s="36"/>
      <c r="T108" s="36"/>
      <c r="U108" s="36"/>
      <c r="V108" s="33">
        <f t="shared" si="124"/>
        <v>0</v>
      </c>
      <c r="W108" s="34">
        <f t="shared" si="125"/>
        <v>0</v>
      </c>
      <c r="X108" s="33">
        <f t="shared" si="126"/>
        <v>0</v>
      </c>
      <c r="Y108" s="34">
        <f t="shared" si="127"/>
        <v>0</v>
      </c>
      <c r="Z108" s="36"/>
      <c r="AA108" s="36"/>
      <c r="AB108" s="36"/>
      <c r="AC108" s="36"/>
      <c r="AD108" s="36"/>
      <c r="AE108" s="36"/>
      <c r="AF108" s="33">
        <f t="shared" si="128"/>
        <v>0</v>
      </c>
      <c r="AG108" s="34">
        <f t="shared" si="129"/>
        <v>0</v>
      </c>
      <c r="AH108" s="33">
        <f t="shared" si="130"/>
        <v>0</v>
      </c>
      <c r="AI108" s="34">
        <f t="shared" si="131"/>
        <v>0</v>
      </c>
      <c r="AJ108" s="36"/>
      <c r="AK108" s="36"/>
      <c r="AL108" s="36"/>
      <c r="AM108" s="36"/>
      <c r="AN108" s="36"/>
      <c r="AO108" s="36"/>
      <c r="AP108" s="33">
        <f t="shared" si="132"/>
        <v>0</v>
      </c>
      <c r="AQ108" s="34">
        <f t="shared" si="133"/>
        <v>0</v>
      </c>
      <c r="AR108" s="33">
        <f t="shared" si="134"/>
        <v>0</v>
      </c>
      <c r="AS108" s="34">
        <f t="shared" si="135"/>
        <v>0</v>
      </c>
      <c r="AT108" s="33">
        <f t="shared" si="138"/>
        <v>0</v>
      </c>
      <c r="AU108" s="34">
        <f t="shared" si="136"/>
        <v>0</v>
      </c>
      <c r="AV108" s="33">
        <f t="shared" si="139"/>
        <v>0</v>
      </c>
      <c r="AW108" s="34">
        <f t="shared" si="137"/>
        <v>0</v>
      </c>
      <c r="AX108" s="57">
        <f t="shared" si="140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119"/>
        <v>0</v>
      </c>
      <c r="F109" s="74"/>
      <c r="G109" s="74"/>
      <c r="H109" s="75"/>
      <c r="I109" s="75"/>
      <c r="J109" s="75"/>
      <c r="K109" s="75"/>
      <c r="L109" s="33">
        <f t="shared" si="120"/>
        <v>0</v>
      </c>
      <c r="M109" s="34">
        <f t="shared" si="121"/>
        <v>0</v>
      </c>
      <c r="N109" s="33">
        <f t="shared" si="122"/>
        <v>0</v>
      </c>
      <c r="O109" s="34">
        <f t="shared" si="123"/>
        <v>0</v>
      </c>
      <c r="P109" s="56"/>
      <c r="Q109" s="56"/>
      <c r="R109" s="36"/>
      <c r="S109" s="36"/>
      <c r="T109" s="36"/>
      <c r="U109" s="36"/>
      <c r="V109" s="33">
        <f t="shared" si="124"/>
        <v>0</v>
      </c>
      <c r="W109" s="34">
        <f t="shared" si="125"/>
        <v>0</v>
      </c>
      <c r="X109" s="33">
        <f t="shared" si="126"/>
        <v>0</v>
      </c>
      <c r="Y109" s="34">
        <f t="shared" si="127"/>
        <v>0</v>
      </c>
      <c r="Z109" s="36"/>
      <c r="AA109" s="36"/>
      <c r="AB109" s="36"/>
      <c r="AC109" s="36"/>
      <c r="AD109" s="36"/>
      <c r="AE109" s="36"/>
      <c r="AF109" s="33">
        <f t="shared" si="128"/>
        <v>0</v>
      </c>
      <c r="AG109" s="34">
        <f t="shared" si="129"/>
        <v>0</v>
      </c>
      <c r="AH109" s="33">
        <f t="shared" si="130"/>
        <v>0</v>
      </c>
      <c r="AI109" s="34">
        <f t="shared" si="131"/>
        <v>0</v>
      </c>
      <c r="AJ109" s="36"/>
      <c r="AK109" s="36"/>
      <c r="AL109" s="36"/>
      <c r="AM109" s="36"/>
      <c r="AN109" s="36"/>
      <c r="AO109" s="36"/>
      <c r="AP109" s="33">
        <f t="shared" si="132"/>
        <v>0</v>
      </c>
      <c r="AQ109" s="34">
        <f t="shared" si="133"/>
        <v>0</v>
      </c>
      <c r="AR109" s="33">
        <f t="shared" si="134"/>
        <v>0</v>
      </c>
      <c r="AS109" s="34">
        <f t="shared" si="135"/>
        <v>0</v>
      </c>
      <c r="AT109" s="33">
        <f t="shared" si="138"/>
        <v>0</v>
      </c>
      <c r="AU109" s="34">
        <f t="shared" si="136"/>
        <v>0</v>
      </c>
      <c r="AV109" s="33">
        <f t="shared" si="139"/>
        <v>0</v>
      </c>
      <c r="AW109" s="34">
        <f t="shared" si="137"/>
        <v>0</v>
      </c>
      <c r="AX109" s="57">
        <f t="shared" si="140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119"/>
        <v>0</v>
      </c>
      <c r="F110" s="74"/>
      <c r="G110" s="74"/>
      <c r="H110" s="75"/>
      <c r="I110" s="75"/>
      <c r="J110" s="75"/>
      <c r="K110" s="75"/>
      <c r="L110" s="33">
        <f t="shared" si="120"/>
        <v>0</v>
      </c>
      <c r="M110" s="34">
        <f t="shared" si="121"/>
        <v>0</v>
      </c>
      <c r="N110" s="33">
        <f t="shared" si="122"/>
        <v>0</v>
      </c>
      <c r="O110" s="34">
        <f t="shared" si="123"/>
        <v>0</v>
      </c>
      <c r="P110" s="56"/>
      <c r="Q110" s="56"/>
      <c r="R110" s="36"/>
      <c r="S110" s="36"/>
      <c r="T110" s="36"/>
      <c r="U110" s="36"/>
      <c r="V110" s="33">
        <f t="shared" si="124"/>
        <v>0</v>
      </c>
      <c r="W110" s="34">
        <f t="shared" si="125"/>
        <v>0</v>
      </c>
      <c r="X110" s="33">
        <f t="shared" si="126"/>
        <v>0</v>
      </c>
      <c r="Y110" s="34">
        <f t="shared" si="127"/>
        <v>0</v>
      </c>
      <c r="Z110" s="36"/>
      <c r="AA110" s="36"/>
      <c r="AB110" s="36"/>
      <c r="AC110" s="36"/>
      <c r="AD110" s="36"/>
      <c r="AE110" s="36"/>
      <c r="AF110" s="33">
        <f t="shared" si="128"/>
        <v>0</v>
      </c>
      <c r="AG110" s="34">
        <f t="shared" si="129"/>
        <v>0</v>
      </c>
      <c r="AH110" s="33">
        <f t="shared" si="130"/>
        <v>0</v>
      </c>
      <c r="AI110" s="34">
        <f t="shared" si="131"/>
        <v>0</v>
      </c>
      <c r="AJ110" s="36"/>
      <c r="AK110" s="36"/>
      <c r="AL110" s="36"/>
      <c r="AM110" s="36"/>
      <c r="AN110" s="36"/>
      <c r="AO110" s="36"/>
      <c r="AP110" s="33">
        <f t="shared" si="132"/>
        <v>0</v>
      </c>
      <c r="AQ110" s="34">
        <f t="shared" si="133"/>
        <v>0</v>
      </c>
      <c r="AR110" s="33">
        <f t="shared" si="134"/>
        <v>0</v>
      </c>
      <c r="AS110" s="34">
        <f t="shared" si="135"/>
        <v>0</v>
      </c>
      <c r="AT110" s="33">
        <f t="shared" si="138"/>
        <v>0</v>
      </c>
      <c r="AU110" s="34">
        <f t="shared" si="136"/>
        <v>0</v>
      </c>
      <c r="AV110" s="33">
        <f t="shared" si="139"/>
        <v>0</v>
      </c>
      <c r="AW110" s="34">
        <f t="shared" si="137"/>
        <v>0</v>
      </c>
      <c r="AX110" s="57">
        <f t="shared" si="140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119"/>
        <v>0</v>
      </c>
      <c r="F111" s="74"/>
      <c r="G111" s="74"/>
      <c r="H111" s="75"/>
      <c r="I111" s="75"/>
      <c r="J111" s="75"/>
      <c r="K111" s="75"/>
      <c r="L111" s="33">
        <f t="shared" si="120"/>
        <v>0</v>
      </c>
      <c r="M111" s="34">
        <f t="shared" si="121"/>
        <v>0</v>
      </c>
      <c r="N111" s="33">
        <f t="shared" si="122"/>
        <v>0</v>
      </c>
      <c r="O111" s="34">
        <f t="shared" si="123"/>
        <v>0</v>
      </c>
      <c r="P111" s="56"/>
      <c r="Q111" s="56"/>
      <c r="R111" s="36"/>
      <c r="S111" s="36"/>
      <c r="T111" s="36"/>
      <c r="U111" s="36"/>
      <c r="V111" s="33">
        <f t="shared" si="124"/>
        <v>0</v>
      </c>
      <c r="W111" s="34">
        <f t="shared" si="125"/>
        <v>0</v>
      </c>
      <c r="X111" s="33">
        <f t="shared" si="126"/>
        <v>0</v>
      </c>
      <c r="Y111" s="34">
        <f t="shared" si="127"/>
        <v>0</v>
      </c>
      <c r="Z111" s="36"/>
      <c r="AA111" s="36"/>
      <c r="AB111" s="36"/>
      <c r="AC111" s="36"/>
      <c r="AD111" s="36"/>
      <c r="AE111" s="36"/>
      <c r="AF111" s="33">
        <f t="shared" si="128"/>
        <v>0</v>
      </c>
      <c r="AG111" s="34">
        <f t="shared" si="129"/>
        <v>0</v>
      </c>
      <c r="AH111" s="33">
        <f t="shared" si="130"/>
        <v>0</v>
      </c>
      <c r="AI111" s="34">
        <f t="shared" si="131"/>
        <v>0</v>
      </c>
      <c r="AJ111" s="36"/>
      <c r="AK111" s="36"/>
      <c r="AL111" s="36"/>
      <c r="AM111" s="36"/>
      <c r="AN111" s="36"/>
      <c r="AO111" s="36"/>
      <c r="AP111" s="33">
        <f t="shared" si="132"/>
        <v>0</v>
      </c>
      <c r="AQ111" s="34">
        <f t="shared" si="133"/>
        <v>0</v>
      </c>
      <c r="AR111" s="33">
        <f t="shared" si="134"/>
        <v>0</v>
      </c>
      <c r="AS111" s="34">
        <f t="shared" si="135"/>
        <v>0</v>
      </c>
      <c r="AT111" s="33">
        <f t="shared" si="138"/>
        <v>0</v>
      </c>
      <c r="AU111" s="34">
        <f t="shared" si="136"/>
        <v>0</v>
      </c>
      <c r="AV111" s="33">
        <f t="shared" si="139"/>
        <v>0</v>
      </c>
      <c r="AW111" s="34">
        <f t="shared" si="137"/>
        <v>0</v>
      </c>
      <c r="AX111" s="57">
        <f t="shared" si="140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119"/>
        <v>0</v>
      </c>
      <c r="F112" s="74"/>
      <c r="G112" s="74"/>
      <c r="H112" s="75"/>
      <c r="I112" s="75"/>
      <c r="J112" s="75"/>
      <c r="K112" s="75"/>
      <c r="L112" s="33">
        <f t="shared" si="120"/>
        <v>0</v>
      </c>
      <c r="M112" s="34">
        <f t="shared" si="121"/>
        <v>0</v>
      </c>
      <c r="N112" s="33">
        <f t="shared" si="122"/>
        <v>0</v>
      </c>
      <c r="O112" s="34">
        <f t="shared" si="123"/>
        <v>0</v>
      </c>
      <c r="P112" s="56"/>
      <c r="Q112" s="56"/>
      <c r="R112" s="36"/>
      <c r="S112" s="36"/>
      <c r="T112" s="36"/>
      <c r="U112" s="36"/>
      <c r="V112" s="33">
        <f t="shared" si="124"/>
        <v>0</v>
      </c>
      <c r="W112" s="34">
        <f t="shared" si="125"/>
        <v>0</v>
      </c>
      <c r="X112" s="33">
        <f t="shared" si="126"/>
        <v>0</v>
      </c>
      <c r="Y112" s="34">
        <f t="shared" si="127"/>
        <v>0</v>
      </c>
      <c r="Z112" s="36"/>
      <c r="AA112" s="36"/>
      <c r="AB112" s="36"/>
      <c r="AC112" s="36"/>
      <c r="AD112" s="36"/>
      <c r="AE112" s="36"/>
      <c r="AF112" s="33">
        <f t="shared" si="128"/>
        <v>0</v>
      </c>
      <c r="AG112" s="34">
        <f t="shared" si="129"/>
        <v>0</v>
      </c>
      <c r="AH112" s="33">
        <f t="shared" si="130"/>
        <v>0</v>
      </c>
      <c r="AI112" s="34">
        <f t="shared" si="131"/>
        <v>0</v>
      </c>
      <c r="AJ112" s="36"/>
      <c r="AK112" s="36"/>
      <c r="AL112" s="36"/>
      <c r="AM112" s="36"/>
      <c r="AN112" s="36"/>
      <c r="AO112" s="36"/>
      <c r="AP112" s="33">
        <f t="shared" si="132"/>
        <v>0</v>
      </c>
      <c r="AQ112" s="34">
        <f t="shared" si="133"/>
        <v>0</v>
      </c>
      <c r="AR112" s="33">
        <f t="shared" si="134"/>
        <v>0</v>
      </c>
      <c r="AS112" s="34">
        <f t="shared" si="135"/>
        <v>0</v>
      </c>
      <c r="AT112" s="33">
        <f t="shared" si="138"/>
        <v>0</v>
      </c>
      <c r="AU112" s="34">
        <f t="shared" si="136"/>
        <v>0</v>
      </c>
      <c r="AV112" s="33">
        <f t="shared" si="139"/>
        <v>0</v>
      </c>
      <c r="AW112" s="34">
        <f t="shared" si="137"/>
        <v>0</v>
      </c>
      <c r="AX112" s="57">
        <f t="shared" si="140"/>
        <v>0</v>
      </c>
    </row>
    <row r="113" spans="1:50" s="19" customFormat="1" ht="15" hidden="1" customHeight="1" x14ac:dyDescent="0.25">
      <c r="A113" s="38">
        <v>40000</v>
      </c>
      <c r="B113" s="39" t="s">
        <v>105</v>
      </c>
      <c r="C113" s="40">
        <f t="shared" ref="C113:D113" si="173">SUM(C114:C128)</f>
        <v>0</v>
      </c>
      <c r="D113" s="40">
        <f t="shared" si="173"/>
        <v>0</v>
      </c>
      <c r="E113" s="40">
        <f>SUM(E114:E128)</f>
        <v>0</v>
      </c>
      <c r="F113" s="67">
        <f>SUM(F114:F128)</f>
        <v>0</v>
      </c>
      <c r="G113" s="67">
        <f t="shared" ref="G113:N113" si="174">SUM(G114:G128)</f>
        <v>0</v>
      </c>
      <c r="H113" s="67">
        <f t="shared" si="174"/>
        <v>0</v>
      </c>
      <c r="I113" s="67">
        <f t="shared" si="174"/>
        <v>0</v>
      </c>
      <c r="J113" s="67">
        <f t="shared" si="174"/>
        <v>0</v>
      </c>
      <c r="K113" s="67">
        <f t="shared" si="174"/>
        <v>0</v>
      </c>
      <c r="L113" s="40">
        <f t="shared" si="174"/>
        <v>0</v>
      </c>
      <c r="M113" s="26">
        <f t="shared" si="121"/>
        <v>0</v>
      </c>
      <c r="N113" s="40">
        <f t="shared" si="174"/>
        <v>0</v>
      </c>
      <c r="O113" s="26">
        <f t="shared" si="123"/>
        <v>0</v>
      </c>
      <c r="P113" s="67">
        <f t="shared" ref="P113:V113" si="175">SUM(P114:P128)</f>
        <v>0</v>
      </c>
      <c r="Q113" s="67">
        <f t="shared" si="175"/>
        <v>0</v>
      </c>
      <c r="R113" s="67">
        <f t="shared" si="175"/>
        <v>0</v>
      </c>
      <c r="S113" s="67">
        <f t="shared" si="175"/>
        <v>0</v>
      </c>
      <c r="T113" s="67">
        <f t="shared" si="175"/>
        <v>0</v>
      </c>
      <c r="U113" s="67">
        <f t="shared" si="175"/>
        <v>0</v>
      </c>
      <c r="V113" s="40">
        <f t="shared" si="175"/>
        <v>0</v>
      </c>
      <c r="W113" s="26">
        <f t="shared" si="125"/>
        <v>0</v>
      </c>
      <c r="X113" s="40">
        <f t="shared" ref="X113" si="176">SUM(X114:X128)</f>
        <v>0</v>
      </c>
      <c r="Y113" s="26">
        <f t="shared" si="127"/>
        <v>0</v>
      </c>
      <c r="Z113" s="67">
        <f t="shared" ref="Z113:AF113" si="177">SUM(Z114:Z128)</f>
        <v>0</v>
      </c>
      <c r="AA113" s="67">
        <f t="shared" si="177"/>
        <v>0</v>
      </c>
      <c r="AB113" s="67">
        <f t="shared" si="177"/>
        <v>0</v>
      </c>
      <c r="AC113" s="67">
        <f t="shared" si="177"/>
        <v>0</v>
      </c>
      <c r="AD113" s="67">
        <f t="shared" si="177"/>
        <v>0</v>
      </c>
      <c r="AE113" s="67">
        <f t="shared" si="177"/>
        <v>0</v>
      </c>
      <c r="AF113" s="40">
        <f t="shared" si="177"/>
        <v>0</v>
      </c>
      <c r="AG113" s="26">
        <f t="shared" si="129"/>
        <v>0</v>
      </c>
      <c r="AH113" s="40">
        <f t="shared" ref="AH113" si="178">SUM(AH114:AH128)</f>
        <v>0</v>
      </c>
      <c r="AI113" s="26">
        <f t="shared" si="131"/>
        <v>0</v>
      </c>
      <c r="AJ113" s="67">
        <f t="shared" ref="AJ113:AP113" si="179">SUM(AJ114:AJ128)</f>
        <v>0</v>
      </c>
      <c r="AK113" s="67">
        <f t="shared" si="179"/>
        <v>0</v>
      </c>
      <c r="AL113" s="67">
        <f t="shared" si="179"/>
        <v>0</v>
      </c>
      <c r="AM113" s="67">
        <f t="shared" si="179"/>
        <v>0</v>
      </c>
      <c r="AN113" s="67">
        <f t="shared" si="179"/>
        <v>0</v>
      </c>
      <c r="AO113" s="67">
        <f t="shared" si="179"/>
        <v>0</v>
      </c>
      <c r="AP113" s="40">
        <f t="shared" si="179"/>
        <v>0</v>
      </c>
      <c r="AQ113" s="26">
        <f t="shared" si="133"/>
        <v>0</v>
      </c>
      <c r="AR113" s="40">
        <f t="shared" ref="AR113" si="180">SUM(AR114:AR128)</f>
        <v>0</v>
      </c>
      <c r="AS113" s="26">
        <f t="shared" si="135"/>
        <v>0</v>
      </c>
      <c r="AT113" s="40">
        <f t="shared" ref="AT113" si="181">SUM(AT114:AT128)</f>
        <v>0</v>
      </c>
      <c r="AU113" s="26">
        <f t="shared" si="136"/>
        <v>0</v>
      </c>
      <c r="AV113" s="40">
        <f t="shared" ref="AV113" si="182">SUM(AV114:AV128)</f>
        <v>0</v>
      </c>
      <c r="AW113" s="26">
        <f t="shared" si="137"/>
        <v>0</v>
      </c>
      <c r="AX113" s="40">
        <f>SUM(AX114:AX128)</f>
        <v>0</v>
      </c>
    </row>
    <row r="114" spans="1:50" ht="15" hidden="1" customHeight="1" x14ac:dyDescent="0.25">
      <c r="A114" s="37">
        <v>41100</v>
      </c>
      <c r="B114" s="30" t="s">
        <v>106</v>
      </c>
      <c r="C114" s="36"/>
      <c r="D114" s="36"/>
      <c r="E114" s="36"/>
      <c r="F114" s="74"/>
      <c r="G114" s="74"/>
      <c r="H114" s="75"/>
      <c r="I114" s="75"/>
      <c r="J114" s="75"/>
      <c r="K114" s="75"/>
      <c r="L114" s="33">
        <f t="shared" ref="L114:L130" si="183">SUM(F114:J114)</f>
        <v>0</v>
      </c>
      <c r="M114" s="33"/>
      <c r="N114" s="34">
        <f t="shared" ref="N114:N130" si="184">(IFERROR(L114/E114,0))</f>
        <v>0</v>
      </c>
      <c r="O114" s="34">
        <f t="shared" si="123"/>
        <v>0</v>
      </c>
      <c r="P114" s="56"/>
      <c r="Q114" s="56"/>
      <c r="R114" s="36"/>
      <c r="S114" s="36"/>
      <c r="T114" s="36"/>
      <c r="U114" s="36"/>
      <c r="V114" s="33">
        <f t="shared" ref="V114" si="185">SUM(P114:T114)</f>
        <v>0</v>
      </c>
      <c r="W114" s="33"/>
      <c r="X114" s="34">
        <f t="shared" ref="X114" si="186">(IFERROR(V114/O114,0))</f>
        <v>0</v>
      </c>
      <c r="Y114" s="34">
        <f t="shared" si="127"/>
        <v>0</v>
      </c>
      <c r="Z114" s="36"/>
      <c r="AA114" s="36"/>
      <c r="AB114" s="36"/>
      <c r="AC114" s="36"/>
      <c r="AD114" s="36"/>
      <c r="AE114" s="36"/>
      <c r="AF114" s="33">
        <f t="shared" ref="AF114" si="187">SUM(Z114:AD114)</f>
        <v>0</v>
      </c>
      <c r="AG114" s="33"/>
      <c r="AH114" s="34">
        <f t="shared" ref="AH114" si="188">(IFERROR(AF114/Y114,0))</f>
        <v>0</v>
      </c>
      <c r="AI114" s="34">
        <f t="shared" si="131"/>
        <v>0</v>
      </c>
      <c r="AJ114" s="36"/>
      <c r="AK114" s="36"/>
      <c r="AL114" s="36"/>
      <c r="AM114" s="36"/>
      <c r="AN114" s="36"/>
      <c r="AO114" s="36"/>
      <c r="AP114" s="33">
        <f t="shared" ref="AP114" si="189">SUM(AJ114:AN114)</f>
        <v>0</v>
      </c>
      <c r="AQ114" s="33"/>
      <c r="AR114" s="34">
        <f t="shared" ref="AR114" si="190">(IFERROR(AP114/AI114,0))</f>
        <v>0</v>
      </c>
      <c r="AS114" s="34">
        <f t="shared" si="135"/>
        <v>0</v>
      </c>
      <c r="AT114" s="33">
        <f t="shared" ref="AT114" si="191">SUM(AN114:AR114)</f>
        <v>0</v>
      </c>
      <c r="AU114" s="33"/>
      <c r="AV114" s="34">
        <f t="shared" ref="AV114" si="192">(IFERROR(AT114/AM114,0))</f>
        <v>0</v>
      </c>
      <c r="AW114" s="34">
        <f t="shared" si="137"/>
        <v>0</v>
      </c>
      <c r="AX114" s="57">
        <f t="shared" si="140"/>
        <v>0</v>
      </c>
    </row>
    <row r="115" spans="1:50" ht="15" hidden="1" customHeight="1" x14ac:dyDescent="0.25">
      <c r="A115" s="37">
        <v>42230</v>
      </c>
      <c r="B115" s="30" t="s">
        <v>140</v>
      </c>
      <c r="C115" s="36">
        <v>0</v>
      </c>
      <c r="D115" s="36"/>
      <c r="E115" s="36">
        <f t="shared" ref="E115:E128" si="193">SUM(C115:D115)</f>
        <v>0</v>
      </c>
      <c r="F115" s="74"/>
      <c r="G115" s="74"/>
      <c r="H115" s="75"/>
      <c r="I115" s="75"/>
      <c r="J115" s="75"/>
      <c r="K115" s="75"/>
      <c r="L115" s="33">
        <f t="shared" ref="L115:L128" si="194">F115+H115+J115</f>
        <v>0</v>
      </c>
      <c r="M115" s="34">
        <f t="shared" ref="M115:M138" si="195">(IFERROR(L115/$E115,0))</f>
        <v>0</v>
      </c>
      <c r="N115" s="33">
        <f t="shared" ref="N115:N128" si="196">G115+I115+K115</f>
        <v>0</v>
      </c>
      <c r="O115" s="34">
        <f t="shared" si="123"/>
        <v>0</v>
      </c>
      <c r="P115" s="56"/>
      <c r="Q115" s="56"/>
      <c r="R115" s="36"/>
      <c r="S115" s="36"/>
      <c r="T115" s="36"/>
      <c r="U115" s="36"/>
      <c r="V115" s="33">
        <f t="shared" ref="V115:V128" si="197">P115+R115+T115</f>
        <v>0</v>
      </c>
      <c r="W115" s="34">
        <f t="shared" ref="W115:W138" si="198">(IFERROR(V115/$E115,0))</f>
        <v>0</v>
      </c>
      <c r="X115" s="33">
        <f t="shared" ref="X115:X128" si="199">Q115+S115+U115</f>
        <v>0</v>
      </c>
      <c r="Y115" s="34">
        <f t="shared" si="127"/>
        <v>0</v>
      </c>
      <c r="Z115" s="36"/>
      <c r="AA115" s="36"/>
      <c r="AB115" s="36"/>
      <c r="AC115" s="36"/>
      <c r="AD115" s="36"/>
      <c r="AE115" s="36"/>
      <c r="AF115" s="33">
        <f t="shared" ref="AF115:AF128" si="200">Z115+AB115+AD115</f>
        <v>0</v>
      </c>
      <c r="AG115" s="34">
        <f t="shared" ref="AG115:AG138" si="201">(IFERROR(AF115/$E115,0))</f>
        <v>0</v>
      </c>
      <c r="AH115" s="33">
        <f t="shared" ref="AH115:AH128" si="202">AA115+AC115+AE115</f>
        <v>0</v>
      </c>
      <c r="AI115" s="34">
        <f t="shared" si="131"/>
        <v>0</v>
      </c>
      <c r="AJ115" s="36"/>
      <c r="AK115" s="36"/>
      <c r="AL115" s="36"/>
      <c r="AM115" s="36"/>
      <c r="AN115" s="36"/>
      <c r="AO115" s="36"/>
      <c r="AP115" s="33">
        <f t="shared" ref="AP115:AP128" si="203">AJ115+AL115+AN115</f>
        <v>0</v>
      </c>
      <c r="AQ115" s="34">
        <f t="shared" ref="AQ115:AQ138" si="204">(IFERROR(AP115/$E115,0))</f>
        <v>0</v>
      </c>
      <c r="AR115" s="33">
        <f t="shared" ref="AR115:AR128" si="205">AK115+AM115+AO115</f>
        <v>0</v>
      </c>
      <c r="AS115" s="34">
        <f t="shared" si="135"/>
        <v>0</v>
      </c>
      <c r="AT115" s="33">
        <f t="shared" ref="AT115:AT128" si="206">L115+V115+AF115+AP115</f>
        <v>0</v>
      </c>
      <c r="AU115" s="34">
        <f t="shared" ref="AU115:AU138" si="207">(IFERROR(AT115/$E115,0))</f>
        <v>0</v>
      </c>
      <c r="AV115" s="33">
        <f t="shared" ref="AV115:AV128" si="208">N115+X115+AH115+AR115</f>
        <v>0</v>
      </c>
      <c r="AW115" s="34">
        <f t="shared" si="137"/>
        <v>0</v>
      </c>
      <c r="AX115" s="57">
        <f t="shared" si="140"/>
        <v>0</v>
      </c>
    </row>
    <row r="116" spans="1:50" ht="15" hidden="1" customHeight="1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93"/>
        <v>0</v>
      </c>
      <c r="F116" s="74"/>
      <c r="G116" s="74"/>
      <c r="H116" s="75"/>
      <c r="I116" s="75"/>
      <c r="J116" s="75"/>
      <c r="K116" s="75"/>
      <c r="L116" s="33">
        <f t="shared" si="194"/>
        <v>0</v>
      </c>
      <c r="M116" s="34">
        <f t="shared" si="195"/>
        <v>0</v>
      </c>
      <c r="N116" s="33">
        <f t="shared" si="196"/>
        <v>0</v>
      </c>
      <c r="O116" s="34">
        <f t="shared" si="123"/>
        <v>0</v>
      </c>
      <c r="P116" s="56"/>
      <c r="Q116" s="56"/>
      <c r="R116" s="36"/>
      <c r="S116" s="36"/>
      <c r="T116" s="36"/>
      <c r="U116" s="36"/>
      <c r="V116" s="33">
        <f t="shared" si="197"/>
        <v>0</v>
      </c>
      <c r="W116" s="34">
        <f t="shared" si="198"/>
        <v>0</v>
      </c>
      <c r="X116" s="33">
        <f t="shared" si="199"/>
        <v>0</v>
      </c>
      <c r="Y116" s="34">
        <f t="shared" si="127"/>
        <v>0</v>
      </c>
      <c r="Z116" s="36"/>
      <c r="AA116" s="36"/>
      <c r="AB116" s="36"/>
      <c r="AC116" s="36"/>
      <c r="AD116" s="36"/>
      <c r="AE116" s="36"/>
      <c r="AF116" s="33">
        <f t="shared" si="200"/>
        <v>0</v>
      </c>
      <c r="AG116" s="34">
        <f t="shared" si="201"/>
        <v>0</v>
      </c>
      <c r="AH116" s="33">
        <f t="shared" si="202"/>
        <v>0</v>
      </c>
      <c r="AI116" s="34">
        <f t="shared" si="131"/>
        <v>0</v>
      </c>
      <c r="AJ116" s="36"/>
      <c r="AK116" s="36"/>
      <c r="AL116" s="36"/>
      <c r="AM116" s="36"/>
      <c r="AN116" s="36"/>
      <c r="AO116" s="36"/>
      <c r="AP116" s="33">
        <f t="shared" si="203"/>
        <v>0</v>
      </c>
      <c r="AQ116" s="34">
        <f t="shared" si="204"/>
        <v>0</v>
      </c>
      <c r="AR116" s="33">
        <f t="shared" si="205"/>
        <v>0</v>
      </c>
      <c r="AS116" s="34">
        <f t="shared" si="135"/>
        <v>0</v>
      </c>
      <c r="AT116" s="33">
        <f t="shared" si="206"/>
        <v>0</v>
      </c>
      <c r="AU116" s="34">
        <f t="shared" si="207"/>
        <v>0</v>
      </c>
      <c r="AV116" s="33">
        <f t="shared" si="208"/>
        <v>0</v>
      </c>
      <c r="AW116" s="34">
        <f t="shared" si="137"/>
        <v>0</v>
      </c>
      <c r="AX116" s="57">
        <f t="shared" si="140"/>
        <v>0</v>
      </c>
    </row>
    <row r="117" spans="1:50" ht="15" hidden="1" customHeight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93"/>
        <v>0</v>
      </c>
      <c r="F117" s="74"/>
      <c r="G117" s="74"/>
      <c r="H117" s="75"/>
      <c r="I117" s="75"/>
      <c r="J117" s="75"/>
      <c r="K117" s="75"/>
      <c r="L117" s="33">
        <f t="shared" si="194"/>
        <v>0</v>
      </c>
      <c r="M117" s="34">
        <f t="shared" si="195"/>
        <v>0</v>
      </c>
      <c r="N117" s="33">
        <f t="shared" si="196"/>
        <v>0</v>
      </c>
      <c r="O117" s="34">
        <f t="shared" si="123"/>
        <v>0</v>
      </c>
      <c r="P117" s="56"/>
      <c r="Q117" s="56"/>
      <c r="R117" s="36"/>
      <c r="S117" s="36"/>
      <c r="T117" s="36"/>
      <c r="U117" s="36"/>
      <c r="V117" s="33">
        <f t="shared" si="197"/>
        <v>0</v>
      </c>
      <c r="W117" s="34">
        <f t="shared" si="198"/>
        <v>0</v>
      </c>
      <c r="X117" s="33">
        <f t="shared" si="199"/>
        <v>0</v>
      </c>
      <c r="Y117" s="34">
        <f t="shared" si="127"/>
        <v>0</v>
      </c>
      <c r="Z117" s="36"/>
      <c r="AA117" s="36"/>
      <c r="AB117" s="36"/>
      <c r="AC117" s="36"/>
      <c r="AD117" s="36"/>
      <c r="AE117" s="36"/>
      <c r="AF117" s="33">
        <f t="shared" si="200"/>
        <v>0</v>
      </c>
      <c r="AG117" s="34">
        <f t="shared" si="201"/>
        <v>0</v>
      </c>
      <c r="AH117" s="33">
        <f t="shared" si="202"/>
        <v>0</v>
      </c>
      <c r="AI117" s="34">
        <f t="shared" si="131"/>
        <v>0</v>
      </c>
      <c r="AJ117" s="36"/>
      <c r="AK117" s="36"/>
      <c r="AL117" s="36"/>
      <c r="AM117" s="36"/>
      <c r="AN117" s="36"/>
      <c r="AO117" s="36"/>
      <c r="AP117" s="33">
        <f t="shared" si="203"/>
        <v>0</v>
      </c>
      <c r="AQ117" s="34">
        <f t="shared" si="204"/>
        <v>0</v>
      </c>
      <c r="AR117" s="33">
        <f t="shared" si="205"/>
        <v>0</v>
      </c>
      <c r="AS117" s="34">
        <f t="shared" si="135"/>
        <v>0</v>
      </c>
      <c r="AT117" s="33">
        <f t="shared" si="206"/>
        <v>0</v>
      </c>
      <c r="AU117" s="34">
        <f t="shared" si="207"/>
        <v>0</v>
      </c>
      <c r="AV117" s="33">
        <f t="shared" si="208"/>
        <v>0</v>
      </c>
      <c r="AW117" s="34">
        <f t="shared" si="137"/>
        <v>0</v>
      </c>
      <c r="AX117" s="57">
        <f t="shared" si="140"/>
        <v>0</v>
      </c>
    </row>
    <row r="118" spans="1:50" ht="15" hidden="1" customHeight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93"/>
        <v>0</v>
      </c>
      <c r="F118" s="74"/>
      <c r="G118" s="74"/>
      <c r="H118" s="75"/>
      <c r="I118" s="75"/>
      <c r="J118" s="75"/>
      <c r="K118" s="75"/>
      <c r="L118" s="33">
        <f t="shared" si="194"/>
        <v>0</v>
      </c>
      <c r="M118" s="34">
        <f t="shared" si="195"/>
        <v>0</v>
      </c>
      <c r="N118" s="33">
        <f t="shared" si="196"/>
        <v>0</v>
      </c>
      <c r="O118" s="34">
        <f t="shared" si="123"/>
        <v>0</v>
      </c>
      <c r="P118" s="56"/>
      <c r="Q118" s="56"/>
      <c r="R118" s="36"/>
      <c r="S118" s="36"/>
      <c r="T118" s="36"/>
      <c r="U118" s="36"/>
      <c r="V118" s="33">
        <f t="shared" si="197"/>
        <v>0</v>
      </c>
      <c r="W118" s="34">
        <f t="shared" si="198"/>
        <v>0</v>
      </c>
      <c r="X118" s="33">
        <f t="shared" si="199"/>
        <v>0</v>
      </c>
      <c r="Y118" s="34">
        <f t="shared" si="127"/>
        <v>0</v>
      </c>
      <c r="Z118" s="36"/>
      <c r="AA118" s="36"/>
      <c r="AB118" s="36"/>
      <c r="AC118" s="36"/>
      <c r="AD118" s="36"/>
      <c r="AE118" s="36"/>
      <c r="AF118" s="33">
        <f t="shared" si="200"/>
        <v>0</v>
      </c>
      <c r="AG118" s="34">
        <f t="shared" si="201"/>
        <v>0</v>
      </c>
      <c r="AH118" s="33">
        <f t="shared" si="202"/>
        <v>0</v>
      </c>
      <c r="AI118" s="34">
        <f t="shared" si="131"/>
        <v>0</v>
      </c>
      <c r="AJ118" s="36"/>
      <c r="AK118" s="36"/>
      <c r="AL118" s="36"/>
      <c r="AM118" s="36"/>
      <c r="AN118" s="36"/>
      <c r="AO118" s="36"/>
      <c r="AP118" s="33">
        <f t="shared" si="203"/>
        <v>0</v>
      </c>
      <c r="AQ118" s="34">
        <f t="shared" si="204"/>
        <v>0</v>
      </c>
      <c r="AR118" s="33">
        <f t="shared" si="205"/>
        <v>0</v>
      </c>
      <c r="AS118" s="34">
        <f t="shared" si="135"/>
        <v>0</v>
      </c>
      <c r="AT118" s="33">
        <f t="shared" si="206"/>
        <v>0</v>
      </c>
      <c r="AU118" s="34">
        <f t="shared" si="207"/>
        <v>0</v>
      </c>
      <c r="AV118" s="33">
        <f t="shared" si="208"/>
        <v>0</v>
      </c>
      <c r="AW118" s="34">
        <f t="shared" si="137"/>
        <v>0</v>
      </c>
      <c r="AX118" s="57">
        <f t="shared" si="140"/>
        <v>0</v>
      </c>
    </row>
    <row r="119" spans="1:50" ht="15" hidden="1" customHeight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93"/>
        <v>0</v>
      </c>
      <c r="F119" s="74"/>
      <c r="G119" s="74"/>
      <c r="H119" s="75"/>
      <c r="I119" s="75"/>
      <c r="J119" s="75"/>
      <c r="K119" s="75"/>
      <c r="L119" s="33">
        <f t="shared" si="194"/>
        <v>0</v>
      </c>
      <c r="M119" s="34">
        <f t="shared" si="195"/>
        <v>0</v>
      </c>
      <c r="N119" s="33">
        <f t="shared" si="196"/>
        <v>0</v>
      </c>
      <c r="O119" s="34">
        <f t="shared" si="123"/>
        <v>0</v>
      </c>
      <c r="P119" s="56"/>
      <c r="Q119" s="56"/>
      <c r="R119" s="36"/>
      <c r="S119" s="36"/>
      <c r="T119" s="36"/>
      <c r="U119" s="36"/>
      <c r="V119" s="33">
        <f t="shared" si="197"/>
        <v>0</v>
      </c>
      <c r="W119" s="34">
        <f t="shared" si="198"/>
        <v>0</v>
      </c>
      <c r="X119" s="33">
        <f t="shared" si="199"/>
        <v>0</v>
      </c>
      <c r="Y119" s="34">
        <f t="shared" si="127"/>
        <v>0</v>
      </c>
      <c r="Z119" s="36"/>
      <c r="AA119" s="36"/>
      <c r="AB119" s="36"/>
      <c r="AC119" s="36"/>
      <c r="AD119" s="36"/>
      <c r="AE119" s="36"/>
      <c r="AF119" s="33">
        <f t="shared" si="200"/>
        <v>0</v>
      </c>
      <c r="AG119" s="34">
        <f t="shared" si="201"/>
        <v>0</v>
      </c>
      <c r="AH119" s="33">
        <f t="shared" si="202"/>
        <v>0</v>
      </c>
      <c r="AI119" s="34">
        <f t="shared" si="131"/>
        <v>0</v>
      </c>
      <c r="AJ119" s="36"/>
      <c r="AK119" s="36"/>
      <c r="AL119" s="36"/>
      <c r="AM119" s="36"/>
      <c r="AN119" s="36"/>
      <c r="AO119" s="36"/>
      <c r="AP119" s="33">
        <f t="shared" si="203"/>
        <v>0</v>
      </c>
      <c r="AQ119" s="34">
        <f t="shared" si="204"/>
        <v>0</v>
      </c>
      <c r="AR119" s="33">
        <f t="shared" si="205"/>
        <v>0</v>
      </c>
      <c r="AS119" s="34">
        <f t="shared" si="135"/>
        <v>0</v>
      </c>
      <c r="AT119" s="33">
        <f t="shared" si="206"/>
        <v>0</v>
      </c>
      <c r="AU119" s="34">
        <f t="shared" si="207"/>
        <v>0</v>
      </c>
      <c r="AV119" s="33">
        <f t="shared" si="208"/>
        <v>0</v>
      </c>
      <c r="AW119" s="34">
        <f t="shared" si="137"/>
        <v>0</v>
      </c>
      <c r="AX119" s="57">
        <f t="shared" si="140"/>
        <v>0</v>
      </c>
    </row>
    <row r="120" spans="1:50" ht="15" hidden="1" customHeight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93"/>
        <v>0</v>
      </c>
      <c r="F120" s="74"/>
      <c r="G120" s="74"/>
      <c r="H120" s="75"/>
      <c r="I120" s="75"/>
      <c r="J120" s="75"/>
      <c r="K120" s="75"/>
      <c r="L120" s="33">
        <f t="shared" si="194"/>
        <v>0</v>
      </c>
      <c r="M120" s="34">
        <f t="shared" si="195"/>
        <v>0</v>
      </c>
      <c r="N120" s="33">
        <f t="shared" si="196"/>
        <v>0</v>
      </c>
      <c r="O120" s="34">
        <f t="shared" si="123"/>
        <v>0</v>
      </c>
      <c r="P120" s="56"/>
      <c r="Q120" s="56"/>
      <c r="R120" s="36"/>
      <c r="S120" s="36"/>
      <c r="T120" s="36"/>
      <c r="U120" s="36"/>
      <c r="V120" s="33">
        <f t="shared" si="197"/>
        <v>0</v>
      </c>
      <c r="W120" s="34">
        <f t="shared" si="198"/>
        <v>0</v>
      </c>
      <c r="X120" s="33">
        <f t="shared" si="199"/>
        <v>0</v>
      </c>
      <c r="Y120" s="34">
        <f t="shared" si="127"/>
        <v>0</v>
      </c>
      <c r="Z120" s="36"/>
      <c r="AA120" s="36"/>
      <c r="AB120" s="36"/>
      <c r="AC120" s="36"/>
      <c r="AD120" s="36"/>
      <c r="AE120" s="36"/>
      <c r="AF120" s="33">
        <f t="shared" si="200"/>
        <v>0</v>
      </c>
      <c r="AG120" s="34">
        <f t="shared" si="201"/>
        <v>0</v>
      </c>
      <c r="AH120" s="33">
        <f t="shared" si="202"/>
        <v>0</v>
      </c>
      <c r="AI120" s="34">
        <f t="shared" si="131"/>
        <v>0</v>
      </c>
      <c r="AJ120" s="36"/>
      <c r="AK120" s="36"/>
      <c r="AL120" s="36"/>
      <c r="AM120" s="36"/>
      <c r="AN120" s="36"/>
      <c r="AO120" s="36"/>
      <c r="AP120" s="33">
        <f t="shared" si="203"/>
        <v>0</v>
      </c>
      <c r="AQ120" s="34">
        <f t="shared" si="204"/>
        <v>0</v>
      </c>
      <c r="AR120" s="33">
        <f t="shared" si="205"/>
        <v>0</v>
      </c>
      <c r="AS120" s="34">
        <f t="shared" si="135"/>
        <v>0</v>
      </c>
      <c r="AT120" s="33">
        <f t="shared" si="206"/>
        <v>0</v>
      </c>
      <c r="AU120" s="34">
        <f t="shared" si="207"/>
        <v>0</v>
      </c>
      <c r="AV120" s="33">
        <f t="shared" si="208"/>
        <v>0</v>
      </c>
      <c r="AW120" s="34">
        <f t="shared" si="137"/>
        <v>0</v>
      </c>
      <c r="AX120" s="57">
        <f t="shared" si="140"/>
        <v>0</v>
      </c>
    </row>
    <row r="121" spans="1:50" ht="15" hidden="1" customHeight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93"/>
        <v>0</v>
      </c>
      <c r="F121" s="74"/>
      <c r="G121" s="74"/>
      <c r="H121" s="75"/>
      <c r="I121" s="75"/>
      <c r="J121" s="75"/>
      <c r="K121" s="75"/>
      <c r="L121" s="33">
        <f t="shared" si="194"/>
        <v>0</v>
      </c>
      <c r="M121" s="34">
        <f t="shared" si="195"/>
        <v>0</v>
      </c>
      <c r="N121" s="33">
        <f t="shared" si="196"/>
        <v>0</v>
      </c>
      <c r="O121" s="34">
        <f t="shared" si="123"/>
        <v>0</v>
      </c>
      <c r="P121" s="56"/>
      <c r="Q121" s="56"/>
      <c r="R121" s="36"/>
      <c r="S121" s="36"/>
      <c r="T121" s="36"/>
      <c r="U121" s="36"/>
      <c r="V121" s="33">
        <f t="shared" si="197"/>
        <v>0</v>
      </c>
      <c r="W121" s="34">
        <f t="shared" si="198"/>
        <v>0</v>
      </c>
      <c r="X121" s="33">
        <f t="shared" si="199"/>
        <v>0</v>
      </c>
      <c r="Y121" s="34">
        <f t="shared" si="127"/>
        <v>0</v>
      </c>
      <c r="Z121" s="36"/>
      <c r="AA121" s="36"/>
      <c r="AB121" s="36"/>
      <c r="AC121" s="36"/>
      <c r="AD121" s="36"/>
      <c r="AE121" s="36"/>
      <c r="AF121" s="33">
        <f t="shared" si="200"/>
        <v>0</v>
      </c>
      <c r="AG121" s="34">
        <f t="shared" si="201"/>
        <v>0</v>
      </c>
      <c r="AH121" s="33">
        <f t="shared" si="202"/>
        <v>0</v>
      </c>
      <c r="AI121" s="34">
        <f t="shared" si="131"/>
        <v>0</v>
      </c>
      <c r="AJ121" s="36"/>
      <c r="AK121" s="36"/>
      <c r="AL121" s="36"/>
      <c r="AM121" s="36"/>
      <c r="AN121" s="36"/>
      <c r="AO121" s="36"/>
      <c r="AP121" s="33">
        <f t="shared" si="203"/>
        <v>0</v>
      </c>
      <c r="AQ121" s="34">
        <f t="shared" si="204"/>
        <v>0</v>
      </c>
      <c r="AR121" s="33">
        <f t="shared" si="205"/>
        <v>0</v>
      </c>
      <c r="AS121" s="34">
        <f t="shared" si="135"/>
        <v>0</v>
      </c>
      <c r="AT121" s="33">
        <f t="shared" si="206"/>
        <v>0</v>
      </c>
      <c r="AU121" s="34">
        <f t="shared" si="207"/>
        <v>0</v>
      </c>
      <c r="AV121" s="33">
        <f t="shared" si="208"/>
        <v>0</v>
      </c>
      <c r="AW121" s="34">
        <f t="shared" si="137"/>
        <v>0</v>
      </c>
      <c r="AX121" s="57">
        <f t="shared" si="140"/>
        <v>0</v>
      </c>
    </row>
    <row r="122" spans="1:50" ht="15" hidden="1" customHeight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93"/>
        <v>0</v>
      </c>
      <c r="F122" s="74"/>
      <c r="G122" s="74"/>
      <c r="H122" s="75"/>
      <c r="I122" s="75"/>
      <c r="J122" s="75"/>
      <c r="K122" s="75"/>
      <c r="L122" s="33">
        <f t="shared" si="194"/>
        <v>0</v>
      </c>
      <c r="M122" s="34">
        <f t="shared" si="195"/>
        <v>0</v>
      </c>
      <c r="N122" s="33">
        <f t="shared" si="196"/>
        <v>0</v>
      </c>
      <c r="O122" s="34">
        <f t="shared" si="123"/>
        <v>0</v>
      </c>
      <c r="P122" s="56"/>
      <c r="Q122" s="56"/>
      <c r="R122" s="36"/>
      <c r="S122" s="36"/>
      <c r="T122" s="36"/>
      <c r="U122" s="36"/>
      <c r="V122" s="33">
        <f t="shared" si="197"/>
        <v>0</v>
      </c>
      <c r="W122" s="34">
        <f t="shared" si="198"/>
        <v>0</v>
      </c>
      <c r="X122" s="33">
        <f t="shared" si="199"/>
        <v>0</v>
      </c>
      <c r="Y122" s="34">
        <f t="shared" si="127"/>
        <v>0</v>
      </c>
      <c r="Z122" s="36"/>
      <c r="AA122" s="36"/>
      <c r="AB122" s="36"/>
      <c r="AC122" s="36"/>
      <c r="AD122" s="36"/>
      <c r="AE122" s="36"/>
      <c r="AF122" s="33">
        <f t="shared" si="200"/>
        <v>0</v>
      </c>
      <c r="AG122" s="34">
        <f t="shared" si="201"/>
        <v>0</v>
      </c>
      <c r="AH122" s="33">
        <f t="shared" si="202"/>
        <v>0</v>
      </c>
      <c r="AI122" s="34">
        <f t="shared" si="131"/>
        <v>0</v>
      </c>
      <c r="AJ122" s="36"/>
      <c r="AK122" s="36"/>
      <c r="AL122" s="36"/>
      <c r="AM122" s="36"/>
      <c r="AN122" s="36"/>
      <c r="AO122" s="36"/>
      <c r="AP122" s="33">
        <f t="shared" si="203"/>
        <v>0</v>
      </c>
      <c r="AQ122" s="34">
        <f t="shared" si="204"/>
        <v>0</v>
      </c>
      <c r="AR122" s="33">
        <f t="shared" si="205"/>
        <v>0</v>
      </c>
      <c r="AS122" s="34">
        <f t="shared" si="135"/>
        <v>0</v>
      </c>
      <c r="AT122" s="33">
        <f t="shared" si="206"/>
        <v>0</v>
      </c>
      <c r="AU122" s="34">
        <f t="shared" si="207"/>
        <v>0</v>
      </c>
      <c r="AV122" s="33">
        <f t="shared" si="208"/>
        <v>0</v>
      </c>
      <c r="AW122" s="34">
        <f t="shared" si="137"/>
        <v>0</v>
      </c>
      <c r="AX122" s="57">
        <f t="shared" si="140"/>
        <v>0</v>
      </c>
    </row>
    <row r="123" spans="1:50" ht="15" hidden="1" customHeight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93"/>
        <v>0</v>
      </c>
      <c r="F123" s="74"/>
      <c r="G123" s="74"/>
      <c r="H123" s="75"/>
      <c r="I123" s="75"/>
      <c r="J123" s="75"/>
      <c r="K123" s="75"/>
      <c r="L123" s="33">
        <f t="shared" si="194"/>
        <v>0</v>
      </c>
      <c r="M123" s="34">
        <f t="shared" si="195"/>
        <v>0</v>
      </c>
      <c r="N123" s="33">
        <f t="shared" si="196"/>
        <v>0</v>
      </c>
      <c r="O123" s="34">
        <f t="shared" si="123"/>
        <v>0</v>
      </c>
      <c r="P123" s="56"/>
      <c r="Q123" s="56"/>
      <c r="R123" s="36"/>
      <c r="S123" s="36"/>
      <c r="T123" s="36"/>
      <c r="U123" s="36"/>
      <c r="V123" s="33">
        <f t="shared" si="197"/>
        <v>0</v>
      </c>
      <c r="W123" s="34">
        <f t="shared" si="198"/>
        <v>0</v>
      </c>
      <c r="X123" s="33">
        <f t="shared" si="199"/>
        <v>0</v>
      </c>
      <c r="Y123" s="34">
        <f t="shared" si="127"/>
        <v>0</v>
      </c>
      <c r="Z123" s="36"/>
      <c r="AA123" s="36"/>
      <c r="AB123" s="36"/>
      <c r="AC123" s="36"/>
      <c r="AD123" s="36"/>
      <c r="AE123" s="36"/>
      <c r="AF123" s="33">
        <f t="shared" si="200"/>
        <v>0</v>
      </c>
      <c r="AG123" s="34">
        <f t="shared" si="201"/>
        <v>0</v>
      </c>
      <c r="AH123" s="33">
        <f t="shared" si="202"/>
        <v>0</v>
      </c>
      <c r="AI123" s="34">
        <f t="shared" si="131"/>
        <v>0</v>
      </c>
      <c r="AJ123" s="36"/>
      <c r="AK123" s="36"/>
      <c r="AL123" s="36"/>
      <c r="AM123" s="36"/>
      <c r="AN123" s="36"/>
      <c r="AO123" s="36"/>
      <c r="AP123" s="33">
        <f t="shared" si="203"/>
        <v>0</v>
      </c>
      <c r="AQ123" s="34">
        <f t="shared" si="204"/>
        <v>0</v>
      </c>
      <c r="AR123" s="33">
        <f t="shared" si="205"/>
        <v>0</v>
      </c>
      <c r="AS123" s="34">
        <f t="shared" si="135"/>
        <v>0</v>
      </c>
      <c r="AT123" s="33">
        <f t="shared" si="206"/>
        <v>0</v>
      </c>
      <c r="AU123" s="34">
        <f t="shared" si="207"/>
        <v>0</v>
      </c>
      <c r="AV123" s="33">
        <f t="shared" si="208"/>
        <v>0</v>
      </c>
      <c r="AW123" s="34">
        <f t="shared" si="137"/>
        <v>0</v>
      </c>
      <c r="AX123" s="57">
        <f t="shared" si="140"/>
        <v>0</v>
      </c>
    </row>
    <row r="124" spans="1:50" ht="15" hidden="1" customHeight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93"/>
        <v>0</v>
      </c>
      <c r="F124" s="74"/>
      <c r="G124" s="74"/>
      <c r="H124" s="75"/>
      <c r="I124" s="75"/>
      <c r="J124" s="75"/>
      <c r="K124" s="75"/>
      <c r="L124" s="33">
        <f t="shared" si="194"/>
        <v>0</v>
      </c>
      <c r="M124" s="34">
        <f t="shared" si="195"/>
        <v>0</v>
      </c>
      <c r="N124" s="33">
        <f t="shared" si="196"/>
        <v>0</v>
      </c>
      <c r="O124" s="34">
        <f t="shared" si="123"/>
        <v>0</v>
      </c>
      <c r="P124" s="56"/>
      <c r="Q124" s="56"/>
      <c r="R124" s="36"/>
      <c r="S124" s="36"/>
      <c r="T124" s="36"/>
      <c r="U124" s="36"/>
      <c r="V124" s="33">
        <f t="shared" si="197"/>
        <v>0</v>
      </c>
      <c r="W124" s="34">
        <f t="shared" si="198"/>
        <v>0</v>
      </c>
      <c r="X124" s="33">
        <f t="shared" si="199"/>
        <v>0</v>
      </c>
      <c r="Y124" s="34">
        <f t="shared" si="127"/>
        <v>0</v>
      </c>
      <c r="Z124" s="36"/>
      <c r="AA124" s="36"/>
      <c r="AB124" s="36"/>
      <c r="AC124" s="36"/>
      <c r="AD124" s="36"/>
      <c r="AE124" s="36"/>
      <c r="AF124" s="33">
        <f t="shared" si="200"/>
        <v>0</v>
      </c>
      <c r="AG124" s="34">
        <f t="shared" si="201"/>
        <v>0</v>
      </c>
      <c r="AH124" s="33">
        <f t="shared" si="202"/>
        <v>0</v>
      </c>
      <c r="AI124" s="34">
        <f t="shared" si="131"/>
        <v>0</v>
      </c>
      <c r="AJ124" s="36"/>
      <c r="AK124" s="36"/>
      <c r="AL124" s="36"/>
      <c r="AM124" s="36"/>
      <c r="AN124" s="36"/>
      <c r="AO124" s="36"/>
      <c r="AP124" s="33">
        <f t="shared" si="203"/>
        <v>0</v>
      </c>
      <c r="AQ124" s="34">
        <f t="shared" si="204"/>
        <v>0</v>
      </c>
      <c r="AR124" s="33">
        <f t="shared" si="205"/>
        <v>0</v>
      </c>
      <c r="AS124" s="34">
        <f t="shared" si="135"/>
        <v>0</v>
      </c>
      <c r="AT124" s="33">
        <f t="shared" si="206"/>
        <v>0</v>
      </c>
      <c r="AU124" s="34">
        <f t="shared" si="207"/>
        <v>0</v>
      </c>
      <c r="AV124" s="33">
        <f t="shared" si="208"/>
        <v>0</v>
      </c>
      <c r="AW124" s="34">
        <f t="shared" si="137"/>
        <v>0</v>
      </c>
      <c r="AX124" s="57">
        <f t="shared" si="140"/>
        <v>0</v>
      </c>
    </row>
    <row r="125" spans="1:50" ht="15" hidden="1" customHeight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93"/>
        <v>0</v>
      </c>
      <c r="F125" s="74"/>
      <c r="G125" s="74"/>
      <c r="H125" s="75"/>
      <c r="I125" s="75"/>
      <c r="J125" s="75"/>
      <c r="K125" s="75"/>
      <c r="L125" s="33">
        <f t="shared" si="194"/>
        <v>0</v>
      </c>
      <c r="M125" s="34">
        <f t="shared" si="195"/>
        <v>0</v>
      </c>
      <c r="N125" s="33">
        <f t="shared" si="196"/>
        <v>0</v>
      </c>
      <c r="O125" s="34">
        <f t="shared" si="123"/>
        <v>0</v>
      </c>
      <c r="P125" s="56"/>
      <c r="Q125" s="56"/>
      <c r="R125" s="36"/>
      <c r="S125" s="36"/>
      <c r="T125" s="36"/>
      <c r="U125" s="36"/>
      <c r="V125" s="33">
        <f t="shared" si="197"/>
        <v>0</v>
      </c>
      <c r="W125" s="34">
        <f t="shared" si="198"/>
        <v>0</v>
      </c>
      <c r="X125" s="33">
        <f t="shared" si="199"/>
        <v>0</v>
      </c>
      <c r="Y125" s="34">
        <f t="shared" si="127"/>
        <v>0</v>
      </c>
      <c r="Z125" s="36"/>
      <c r="AA125" s="36"/>
      <c r="AB125" s="36"/>
      <c r="AC125" s="36"/>
      <c r="AD125" s="36"/>
      <c r="AE125" s="36"/>
      <c r="AF125" s="33">
        <f t="shared" si="200"/>
        <v>0</v>
      </c>
      <c r="AG125" s="34">
        <f t="shared" si="201"/>
        <v>0</v>
      </c>
      <c r="AH125" s="33">
        <f t="shared" si="202"/>
        <v>0</v>
      </c>
      <c r="AI125" s="34">
        <f t="shared" si="131"/>
        <v>0</v>
      </c>
      <c r="AJ125" s="36"/>
      <c r="AK125" s="36"/>
      <c r="AL125" s="36"/>
      <c r="AM125" s="36"/>
      <c r="AN125" s="36"/>
      <c r="AO125" s="36"/>
      <c r="AP125" s="33">
        <f t="shared" si="203"/>
        <v>0</v>
      </c>
      <c r="AQ125" s="34">
        <f t="shared" si="204"/>
        <v>0</v>
      </c>
      <c r="AR125" s="33">
        <f t="shared" si="205"/>
        <v>0</v>
      </c>
      <c r="AS125" s="34">
        <f t="shared" si="135"/>
        <v>0</v>
      </c>
      <c r="AT125" s="33">
        <f t="shared" si="206"/>
        <v>0</v>
      </c>
      <c r="AU125" s="34">
        <f t="shared" si="207"/>
        <v>0</v>
      </c>
      <c r="AV125" s="33">
        <f t="shared" si="208"/>
        <v>0</v>
      </c>
      <c r="AW125" s="34">
        <f t="shared" si="137"/>
        <v>0</v>
      </c>
      <c r="AX125" s="57">
        <f t="shared" si="140"/>
        <v>0</v>
      </c>
    </row>
    <row r="126" spans="1:50" ht="15" hidden="1" customHeight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93"/>
        <v>0</v>
      </c>
      <c r="F126" s="74"/>
      <c r="G126" s="74"/>
      <c r="H126" s="75"/>
      <c r="I126" s="75"/>
      <c r="J126" s="75"/>
      <c r="K126" s="75"/>
      <c r="L126" s="33">
        <f t="shared" si="194"/>
        <v>0</v>
      </c>
      <c r="M126" s="34">
        <f t="shared" si="195"/>
        <v>0</v>
      </c>
      <c r="N126" s="33">
        <f t="shared" si="196"/>
        <v>0</v>
      </c>
      <c r="O126" s="34">
        <f t="shared" si="123"/>
        <v>0</v>
      </c>
      <c r="P126" s="56"/>
      <c r="Q126" s="56"/>
      <c r="R126" s="36"/>
      <c r="S126" s="36"/>
      <c r="T126" s="36"/>
      <c r="U126" s="36"/>
      <c r="V126" s="33">
        <f t="shared" si="197"/>
        <v>0</v>
      </c>
      <c r="W126" s="34">
        <f t="shared" si="198"/>
        <v>0</v>
      </c>
      <c r="X126" s="33">
        <f t="shared" si="199"/>
        <v>0</v>
      </c>
      <c r="Y126" s="34">
        <f t="shared" si="127"/>
        <v>0</v>
      </c>
      <c r="Z126" s="36"/>
      <c r="AA126" s="36"/>
      <c r="AB126" s="36"/>
      <c r="AC126" s="36"/>
      <c r="AD126" s="36"/>
      <c r="AE126" s="36"/>
      <c r="AF126" s="33">
        <f t="shared" si="200"/>
        <v>0</v>
      </c>
      <c r="AG126" s="34">
        <f t="shared" si="201"/>
        <v>0</v>
      </c>
      <c r="AH126" s="33">
        <f t="shared" si="202"/>
        <v>0</v>
      </c>
      <c r="AI126" s="34">
        <f t="shared" si="131"/>
        <v>0</v>
      </c>
      <c r="AJ126" s="36"/>
      <c r="AK126" s="36"/>
      <c r="AL126" s="36"/>
      <c r="AM126" s="36"/>
      <c r="AN126" s="36"/>
      <c r="AO126" s="36"/>
      <c r="AP126" s="33">
        <f t="shared" si="203"/>
        <v>0</v>
      </c>
      <c r="AQ126" s="34">
        <f t="shared" si="204"/>
        <v>0</v>
      </c>
      <c r="AR126" s="33">
        <f t="shared" si="205"/>
        <v>0</v>
      </c>
      <c r="AS126" s="34">
        <f t="shared" si="135"/>
        <v>0</v>
      </c>
      <c r="AT126" s="33">
        <f t="shared" si="206"/>
        <v>0</v>
      </c>
      <c r="AU126" s="34">
        <f t="shared" si="207"/>
        <v>0</v>
      </c>
      <c r="AV126" s="33">
        <f t="shared" si="208"/>
        <v>0</v>
      </c>
      <c r="AW126" s="34">
        <f t="shared" si="137"/>
        <v>0</v>
      </c>
      <c r="AX126" s="57">
        <f t="shared" si="140"/>
        <v>0</v>
      </c>
    </row>
    <row r="127" spans="1:50" ht="15" hidden="1" customHeight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93"/>
        <v>0</v>
      </c>
      <c r="F127" s="74"/>
      <c r="G127" s="74"/>
      <c r="H127" s="75"/>
      <c r="I127" s="75"/>
      <c r="J127" s="75"/>
      <c r="K127" s="75"/>
      <c r="L127" s="33">
        <f t="shared" si="194"/>
        <v>0</v>
      </c>
      <c r="M127" s="34">
        <f t="shared" si="195"/>
        <v>0</v>
      </c>
      <c r="N127" s="33">
        <f t="shared" si="196"/>
        <v>0</v>
      </c>
      <c r="O127" s="34">
        <f t="shared" si="123"/>
        <v>0</v>
      </c>
      <c r="P127" s="56"/>
      <c r="Q127" s="56"/>
      <c r="R127" s="36"/>
      <c r="S127" s="36"/>
      <c r="T127" s="36"/>
      <c r="U127" s="36"/>
      <c r="V127" s="33">
        <f t="shared" si="197"/>
        <v>0</v>
      </c>
      <c r="W127" s="34">
        <f t="shared" si="198"/>
        <v>0</v>
      </c>
      <c r="X127" s="33">
        <f t="shared" si="199"/>
        <v>0</v>
      </c>
      <c r="Y127" s="34">
        <f t="shared" si="127"/>
        <v>0</v>
      </c>
      <c r="Z127" s="36"/>
      <c r="AA127" s="36"/>
      <c r="AB127" s="36"/>
      <c r="AC127" s="36"/>
      <c r="AD127" s="36"/>
      <c r="AE127" s="36"/>
      <c r="AF127" s="33">
        <f t="shared" si="200"/>
        <v>0</v>
      </c>
      <c r="AG127" s="34">
        <f t="shared" si="201"/>
        <v>0</v>
      </c>
      <c r="AH127" s="33">
        <f t="shared" si="202"/>
        <v>0</v>
      </c>
      <c r="AI127" s="34">
        <f t="shared" si="131"/>
        <v>0</v>
      </c>
      <c r="AJ127" s="36"/>
      <c r="AK127" s="36"/>
      <c r="AL127" s="36"/>
      <c r="AM127" s="36"/>
      <c r="AN127" s="36"/>
      <c r="AO127" s="36"/>
      <c r="AP127" s="33">
        <f t="shared" si="203"/>
        <v>0</v>
      </c>
      <c r="AQ127" s="34">
        <f t="shared" si="204"/>
        <v>0</v>
      </c>
      <c r="AR127" s="33">
        <f t="shared" si="205"/>
        <v>0</v>
      </c>
      <c r="AS127" s="34">
        <f t="shared" si="135"/>
        <v>0</v>
      </c>
      <c r="AT127" s="33">
        <f t="shared" si="206"/>
        <v>0</v>
      </c>
      <c r="AU127" s="34">
        <f t="shared" si="207"/>
        <v>0</v>
      </c>
      <c r="AV127" s="33">
        <f t="shared" si="208"/>
        <v>0</v>
      </c>
      <c r="AW127" s="34">
        <f t="shared" si="137"/>
        <v>0</v>
      </c>
      <c r="AX127" s="57">
        <f t="shared" si="140"/>
        <v>0</v>
      </c>
    </row>
    <row r="128" spans="1:50" ht="15" hidden="1" customHeight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93"/>
        <v>0</v>
      </c>
      <c r="F128" s="74"/>
      <c r="G128" s="74"/>
      <c r="H128" s="75"/>
      <c r="I128" s="75"/>
      <c r="J128" s="75"/>
      <c r="K128" s="75"/>
      <c r="L128" s="33">
        <f t="shared" si="194"/>
        <v>0</v>
      </c>
      <c r="M128" s="34">
        <f t="shared" si="195"/>
        <v>0</v>
      </c>
      <c r="N128" s="33">
        <f t="shared" si="196"/>
        <v>0</v>
      </c>
      <c r="O128" s="34">
        <f t="shared" si="123"/>
        <v>0</v>
      </c>
      <c r="P128" s="56"/>
      <c r="Q128" s="56"/>
      <c r="R128" s="36"/>
      <c r="S128" s="36"/>
      <c r="T128" s="36"/>
      <c r="U128" s="36"/>
      <c r="V128" s="33">
        <f t="shared" si="197"/>
        <v>0</v>
      </c>
      <c r="W128" s="34">
        <f t="shared" si="198"/>
        <v>0</v>
      </c>
      <c r="X128" s="33">
        <f t="shared" si="199"/>
        <v>0</v>
      </c>
      <c r="Y128" s="34">
        <f t="shared" si="127"/>
        <v>0</v>
      </c>
      <c r="Z128" s="36"/>
      <c r="AA128" s="36"/>
      <c r="AB128" s="36"/>
      <c r="AC128" s="36"/>
      <c r="AD128" s="36"/>
      <c r="AE128" s="36"/>
      <c r="AF128" s="33">
        <f t="shared" si="200"/>
        <v>0</v>
      </c>
      <c r="AG128" s="34">
        <f t="shared" si="201"/>
        <v>0</v>
      </c>
      <c r="AH128" s="33">
        <f t="shared" si="202"/>
        <v>0</v>
      </c>
      <c r="AI128" s="34">
        <f t="shared" si="131"/>
        <v>0</v>
      </c>
      <c r="AJ128" s="36"/>
      <c r="AK128" s="36"/>
      <c r="AL128" s="36"/>
      <c r="AM128" s="36"/>
      <c r="AN128" s="36"/>
      <c r="AO128" s="36"/>
      <c r="AP128" s="33">
        <f t="shared" si="203"/>
        <v>0</v>
      </c>
      <c r="AQ128" s="34">
        <f t="shared" si="204"/>
        <v>0</v>
      </c>
      <c r="AR128" s="33">
        <f t="shared" si="205"/>
        <v>0</v>
      </c>
      <c r="AS128" s="34">
        <f t="shared" si="135"/>
        <v>0</v>
      </c>
      <c r="AT128" s="33">
        <f t="shared" si="206"/>
        <v>0</v>
      </c>
      <c r="AU128" s="34">
        <f t="shared" si="207"/>
        <v>0</v>
      </c>
      <c r="AV128" s="33">
        <f t="shared" si="208"/>
        <v>0</v>
      </c>
      <c r="AW128" s="34">
        <f t="shared" si="137"/>
        <v>0</v>
      </c>
      <c r="AX128" s="57">
        <f t="shared" si="140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209">SUM(C130)</f>
        <v>0</v>
      </c>
      <c r="D129" s="40">
        <f t="shared" si="209"/>
        <v>0</v>
      </c>
      <c r="E129" s="40">
        <f>SUM(E130)</f>
        <v>0</v>
      </c>
      <c r="F129" s="67">
        <f t="shared" ref="F129:L129" si="210">SUM(F130)</f>
        <v>0</v>
      </c>
      <c r="G129" s="67"/>
      <c r="H129" s="40">
        <f t="shared" si="210"/>
        <v>0</v>
      </c>
      <c r="I129" s="40"/>
      <c r="J129" s="40">
        <f t="shared" si="210"/>
        <v>0</v>
      </c>
      <c r="K129" s="40"/>
      <c r="L129" s="40">
        <f t="shared" si="210"/>
        <v>0</v>
      </c>
      <c r="M129" s="34">
        <f t="shared" si="195"/>
        <v>0</v>
      </c>
      <c r="N129" s="26">
        <f t="shared" si="184"/>
        <v>0</v>
      </c>
      <c r="O129" s="34">
        <f t="shared" si="123"/>
        <v>0</v>
      </c>
      <c r="P129" s="67">
        <f t="shared" ref="P129:T129" si="211">SUM(P130)</f>
        <v>0</v>
      </c>
      <c r="Q129" s="67"/>
      <c r="R129" s="40">
        <f t="shared" si="211"/>
        <v>0</v>
      </c>
      <c r="S129" s="40"/>
      <c r="T129" s="40">
        <f t="shared" si="211"/>
        <v>0</v>
      </c>
      <c r="U129" s="40"/>
      <c r="V129" s="40">
        <f t="shared" ref="V129" si="212">SUM(V130)</f>
        <v>0</v>
      </c>
      <c r="W129" s="34">
        <f t="shared" si="198"/>
        <v>0</v>
      </c>
      <c r="X129" s="26">
        <f t="shared" ref="X129:X130" si="213">(IFERROR(V129/O129,0))</f>
        <v>0</v>
      </c>
      <c r="Y129" s="34">
        <f t="shared" si="127"/>
        <v>0</v>
      </c>
      <c r="Z129" s="40">
        <f t="shared" ref="Z129:AD129" si="214">SUM(Z130)</f>
        <v>0</v>
      </c>
      <c r="AA129" s="40"/>
      <c r="AB129" s="40">
        <f t="shared" si="214"/>
        <v>0</v>
      </c>
      <c r="AC129" s="40"/>
      <c r="AD129" s="40">
        <f t="shared" si="214"/>
        <v>0</v>
      </c>
      <c r="AE129" s="40"/>
      <c r="AF129" s="40">
        <f t="shared" ref="AF129" si="215">SUM(AF130)</f>
        <v>0</v>
      </c>
      <c r="AG129" s="34">
        <f t="shared" si="201"/>
        <v>0</v>
      </c>
      <c r="AH129" s="26">
        <f t="shared" ref="AH129:AH130" si="216">(IFERROR(AF129/Y129,0))</f>
        <v>0</v>
      </c>
      <c r="AI129" s="34">
        <f t="shared" si="131"/>
        <v>0</v>
      </c>
      <c r="AJ129" s="40">
        <f t="shared" ref="AJ129:AN129" si="217">SUM(AJ130)</f>
        <v>0</v>
      </c>
      <c r="AK129" s="40"/>
      <c r="AL129" s="40">
        <f t="shared" si="217"/>
        <v>0</v>
      </c>
      <c r="AM129" s="40"/>
      <c r="AN129" s="40">
        <f t="shared" si="217"/>
        <v>0</v>
      </c>
      <c r="AO129" s="40"/>
      <c r="AP129" s="40">
        <f t="shared" ref="AP129" si="218">SUM(AP130)</f>
        <v>0</v>
      </c>
      <c r="AQ129" s="34">
        <f t="shared" si="204"/>
        <v>0</v>
      </c>
      <c r="AR129" s="26">
        <f t="shared" ref="AR129:AR130" si="219">(IFERROR(AP129/AI129,0))</f>
        <v>0</v>
      </c>
      <c r="AS129" s="34">
        <f t="shared" si="135"/>
        <v>0</v>
      </c>
      <c r="AT129" s="40">
        <f t="shared" ref="AT129" si="220">SUM(AT130)</f>
        <v>0</v>
      </c>
      <c r="AU129" s="34">
        <f t="shared" si="207"/>
        <v>0</v>
      </c>
      <c r="AV129" s="26">
        <f t="shared" ref="AV129:AV130" si="221">(IFERROR(AT129/AM129,0))</f>
        <v>0</v>
      </c>
      <c r="AW129" s="34">
        <f t="shared" si="137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/>
      <c r="D130" s="36"/>
      <c r="E130" s="36"/>
      <c r="F130" s="74"/>
      <c r="G130" s="74"/>
      <c r="H130" s="75"/>
      <c r="I130" s="75"/>
      <c r="J130" s="75"/>
      <c r="K130" s="75"/>
      <c r="L130" s="33">
        <f t="shared" si="183"/>
        <v>0</v>
      </c>
      <c r="M130" s="34">
        <f t="shared" si="195"/>
        <v>0</v>
      </c>
      <c r="N130" s="34">
        <f t="shared" si="184"/>
        <v>0</v>
      </c>
      <c r="O130" s="34">
        <f t="shared" si="123"/>
        <v>0</v>
      </c>
      <c r="P130" s="56"/>
      <c r="Q130" s="56"/>
      <c r="R130" s="36"/>
      <c r="S130" s="36"/>
      <c r="T130" s="36"/>
      <c r="U130" s="36"/>
      <c r="V130" s="33">
        <f t="shared" ref="V130" si="222">SUM(P130:T130)</f>
        <v>0</v>
      </c>
      <c r="W130" s="34">
        <f t="shared" si="198"/>
        <v>0</v>
      </c>
      <c r="X130" s="34">
        <f t="shared" si="213"/>
        <v>0</v>
      </c>
      <c r="Y130" s="34">
        <f t="shared" si="127"/>
        <v>0</v>
      </c>
      <c r="Z130" s="36"/>
      <c r="AA130" s="36"/>
      <c r="AB130" s="36"/>
      <c r="AC130" s="36"/>
      <c r="AD130" s="36"/>
      <c r="AE130" s="36"/>
      <c r="AF130" s="33">
        <f t="shared" ref="AF130" si="223">SUM(Z130:AD130)</f>
        <v>0</v>
      </c>
      <c r="AG130" s="34">
        <f t="shared" si="201"/>
        <v>0</v>
      </c>
      <c r="AH130" s="34">
        <f t="shared" si="216"/>
        <v>0</v>
      </c>
      <c r="AI130" s="34">
        <f t="shared" si="131"/>
        <v>0</v>
      </c>
      <c r="AJ130" s="36"/>
      <c r="AK130" s="36"/>
      <c r="AL130" s="36"/>
      <c r="AM130" s="36"/>
      <c r="AN130" s="36"/>
      <c r="AO130" s="36"/>
      <c r="AP130" s="33">
        <f t="shared" ref="AP130" si="224">SUM(AJ130:AN130)</f>
        <v>0</v>
      </c>
      <c r="AQ130" s="34">
        <f t="shared" si="204"/>
        <v>0</v>
      </c>
      <c r="AR130" s="34">
        <f t="shared" si="219"/>
        <v>0</v>
      </c>
      <c r="AS130" s="34">
        <f t="shared" si="135"/>
        <v>0</v>
      </c>
      <c r="AT130" s="33">
        <f t="shared" ref="AT130" si="225">SUM(AN130:AR130)</f>
        <v>0</v>
      </c>
      <c r="AU130" s="34">
        <f t="shared" si="207"/>
        <v>0</v>
      </c>
      <c r="AV130" s="34">
        <f t="shared" si="221"/>
        <v>0</v>
      </c>
      <c r="AW130" s="34">
        <f t="shared" si="137"/>
        <v>0</v>
      </c>
      <c r="AX130" s="57">
        <f t="shared" si="140"/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26">SUM(C132:C134)</f>
        <v>0</v>
      </c>
      <c r="D131" s="40">
        <f t="shared" si="226"/>
        <v>0</v>
      </c>
      <c r="E131" s="40">
        <f>SUM(E132:E134)</f>
        <v>0</v>
      </c>
      <c r="F131" s="67">
        <f t="shared" ref="F131:V131" si="227">SUM(F132:F134)</f>
        <v>0</v>
      </c>
      <c r="G131" s="67">
        <f t="shared" si="227"/>
        <v>0</v>
      </c>
      <c r="H131" s="67">
        <f t="shared" si="227"/>
        <v>0</v>
      </c>
      <c r="I131" s="67">
        <f t="shared" si="227"/>
        <v>0</v>
      </c>
      <c r="J131" s="67">
        <f t="shared" si="227"/>
        <v>0</v>
      </c>
      <c r="K131" s="67">
        <f t="shared" si="227"/>
        <v>0</v>
      </c>
      <c r="L131" s="40">
        <f t="shared" si="227"/>
        <v>0</v>
      </c>
      <c r="M131" s="26">
        <f t="shared" si="195"/>
        <v>0</v>
      </c>
      <c r="N131" s="40">
        <f t="shared" si="227"/>
        <v>0</v>
      </c>
      <c r="O131" s="26">
        <f t="shared" si="123"/>
        <v>0</v>
      </c>
      <c r="P131" s="67">
        <f t="shared" si="227"/>
        <v>0</v>
      </c>
      <c r="Q131" s="67">
        <f t="shared" si="227"/>
        <v>0</v>
      </c>
      <c r="R131" s="67">
        <f t="shared" si="227"/>
        <v>0</v>
      </c>
      <c r="S131" s="67">
        <f t="shared" si="227"/>
        <v>0</v>
      </c>
      <c r="T131" s="67">
        <f t="shared" si="227"/>
        <v>0</v>
      </c>
      <c r="U131" s="67">
        <f t="shared" si="227"/>
        <v>0</v>
      </c>
      <c r="V131" s="40">
        <f t="shared" si="227"/>
        <v>0</v>
      </c>
      <c r="W131" s="26">
        <f t="shared" si="198"/>
        <v>0</v>
      </c>
      <c r="X131" s="40">
        <f t="shared" ref="X131" si="228">SUM(X132:X134)</f>
        <v>0</v>
      </c>
      <c r="Y131" s="26">
        <f t="shared" si="127"/>
        <v>0</v>
      </c>
      <c r="Z131" s="67">
        <f t="shared" ref="Z131:AF131" si="229">SUM(Z132:Z134)</f>
        <v>0</v>
      </c>
      <c r="AA131" s="67">
        <f t="shared" si="229"/>
        <v>0</v>
      </c>
      <c r="AB131" s="67">
        <f t="shared" si="229"/>
        <v>0</v>
      </c>
      <c r="AC131" s="67">
        <f t="shared" si="229"/>
        <v>0</v>
      </c>
      <c r="AD131" s="67">
        <f t="shared" si="229"/>
        <v>0</v>
      </c>
      <c r="AE131" s="67">
        <f t="shared" si="229"/>
        <v>0</v>
      </c>
      <c r="AF131" s="40">
        <f t="shared" si="229"/>
        <v>0</v>
      </c>
      <c r="AG131" s="26">
        <f t="shared" si="201"/>
        <v>0</v>
      </c>
      <c r="AH131" s="40">
        <f t="shared" ref="AH131" si="230">SUM(AH132:AH134)</f>
        <v>0</v>
      </c>
      <c r="AI131" s="26">
        <f t="shared" si="131"/>
        <v>0</v>
      </c>
      <c r="AJ131" s="67">
        <f t="shared" ref="AJ131:AP131" si="231">SUM(AJ132:AJ134)</f>
        <v>0</v>
      </c>
      <c r="AK131" s="67">
        <f t="shared" si="231"/>
        <v>0</v>
      </c>
      <c r="AL131" s="67">
        <f t="shared" si="231"/>
        <v>0</v>
      </c>
      <c r="AM131" s="67">
        <f t="shared" si="231"/>
        <v>0</v>
      </c>
      <c r="AN131" s="67">
        <f t="shared" si="231"/>
        <v>0</v>
      </c>
      <c r="AO131" s="67">
        <f t="shared" si="231"/>
        <v>0</v>
      </c>
      <c r="AP131" s="40">
        <f t="shared" si="231"/>
        <v>0</v>
      </c>
      <c r="AQ131" s="26">
        <f t="shared" si="204"/>
        <v>0</v>
      </c>
      <c r="AR131" s="40">
        <f t="shared" ref="AR131" si="232">SUM(AR132:AR134)</f>
        <v>0</v>
      </c>
      <c r="AS131" s="26">
        <f t="shared" si="135"/>
        <v>0</v>
      </c>
      <c r="AT131" s="40">
        <f t="shared" ref="AT131" si="233">SUM(AT132:AT134)</f>
        <v>0</v>
      </c>
      <c r="AU131" s="26">
        <f t="shared" si="207"/>
        <v>0</v>
      </c>
      <c r="AV131" s="40">
        <f t="shared" ref="AV131" si="234">SUM(AV132:AV134)</f>
        <v>0</v>
      </c>
      <c r="AW131" s="26">
        <f t="shared" si="137"/>
        <v>0</v>
      </c>
      <c r="AX131" s="40">
        <f t="shared" ref="AX131" si="235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36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37">F132+H132+J132</f>
        <v>0</v>
      </c>
      <c r="M132" s="34">
        <f t="shared" si="195"/>
        <v>0</v>
      </c>
      <c r="N132" s="33">
        <f t="shared" ref="N132:N134" si="238">G132+I132+K132</f>
        <v>0</v>
      </c>
      <c r="O132" s="34">
        <f t="shared" si="123"/>
        <v>0</v>
      </c>
      <c r="P132" s="56"/>
      <c r="Q132" s="56"/>
      <c r="R132" s="36"/>
      <c r="S132" s="36"/>
      <c r="T132" s="36"/>
      <c r="U132" s="36"/>
      <c r="V132" s="33">
        <f t="shared" ref="V132:V134" si="239">P132+R132+T132</f>
        <v>0</v>
      </c>
      <c r="W132" s="34">
        <f t="shared" si="198"/>
        <v>0</v>
      </c>
      <c r="X132" s="33">
        <f t="shared" ref="X132:X134" si="240">Q132+S132+U132</f>
        <v>0</v>
      </c>
      <c r="Y132" s="34">
        <f t="shared" si="127"/>
        <v>0</v>
      </c>
      <c r="Z132" s="36"/>
      <c r="AA132" s="36"/>
      <c r="AB132" s="36"/>
      <c r="AC132" s="36"/>
      <c r="AD132" s="36"/>
      <c r="AE132" s="36"/>
      <c r="AF132" s="33">
        <f t="shared" ref="AF132:AF134" si="241">Z132+AB132+AD132</f>
        <v>0</v>
      </c>
      <c r="AG132" s="34">
        <f t="shared" si="201"/>
        <v>0</v>
      </c>
      <c r="AH132" s="33">
        <f t="shared" ref="AH132:AH134" si="242">AA132+AC132+AE132</f>
        <v>0</v>
      </c>
      <c r="AI132" s="34">
        <f t="shared" si="131"/>
        <v>0</v>
      </c>
      <c r="AJ132" s="36"/>
      <c r="AK132" s="36"/>
      <c r="AL132" s="36"/>
      <c r="AM132" s="36"/>
      <c r="AN132" s="36"/>
      <c r="AO132" s="36"/>
      <c r="AP132" s="33">
        <f t="shared" ref="AP132:AP134" si="243">AJ132+AL132+AN132</f>
        <v>0</v>
      </c>
      <c r="AQ132" s="34">
        <f t="shared" si="204"/>
        <v>0</v>
      </c>
      <c r="AR132" s="33">
        <f t="shared" ref="AR132:AR134" si="244">AK132+AM132+AO132</f>
        <v>0</v>
      </c>
      <c r="AS132" s="34">
        <f t="shared" si="135"/>
        <v>0</v>
      </c>
      <c r="AT132" s="33">
        <f t="shared" ref="AT132:AT134" si="245">L132+V132+AF132+AP132</f>
        <v>0</v>
      </c>
      <c r="AU132" s="34">
        <f t="shared" si="207"/>
        <v>0</v>
      </c>
      <c r="AV132" s="33">
        <f t="shared" ref="AV132:AV134" si="246">N132+X132+AH132+AR132</f>
        <v>0</v>
      </c>
      <c r="AW132" s="34">
        <f t="shared" si="137"/>
        <v>0</v>
      </c>
      <c r="AX132" s="57">
        <f t="shared" si="140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36"/>
        <v>0</v>
      </c>
      <c r="F133" s="56"/>
      <c r="G133" s="56"/>
      <c r="H133" s="36"/>
      <c r="I133" s="36"/>
      <c r="J133" s="36"/>
      <c r="K133" s="36"/>
      <c r="L133" s="33">
        <f t="shared" si="237"/>
        <v>0</v>
      </c>
      <c r="M133" s="34">
        <f t="shared" si="195"/>
        <v>0</v>
      </c>
      <c r="N133" s="33">
        <f t="shared" si="238"/>
        <v>0</v>
      </c>
      <c r="O133" s="34">
        <f t="shared" si="123"/>
        <v>0</v>
      </c>
      <c r="P133" s="56"/>
      <c r="Q133" s="56"/>
      <c r="R133" s="36"/>
      <c r="S133" s="36"/>
      <c r="T133" s="36"/>
      <c r="U133" s="36"/>
      <c r="V133" s="33">
        <f t="shared" si="239"/>
        <v>0</v>
      </c>
      <c r="W133" s="34">
        <f t="shared" si="198"/>
        <v>0</v>
      </c>
      <c r="X133" s="33">
        <f t="shared" si="240"/>
        <v>0</v>
      </c>
      <c r="Y133" s="34">
        <f t="shared" si="127"/>
        <v>0</v>
      </c>
      <c r="Z133" s="36"/>
      <c r="AA133" s="36"/>
      <c r="AB133" s="36"/>
      <c r="AC133" s="36"/>
      <c r="AD133" s="36"/>
      <c r="AE133" s="36"/>
      <c r="AF133" s="33">
        <f t="shared" si="241"/>
        <v>0</v>
      </c>
      <c r="AG133" s="34">
        <f t="shared" si="201"/>
        <v>0</v>
      </c>
      <c r="AH133" s="33">
        <f t="shared" si="242"/>
        <v>0</v>
      </c>
      <c r="AI133" s="34">
        <f t="shared" si="131"/>
        <v>0</v>
      </c>
      <c r="AJ133" s="36"/>
      <c r="AK133" s="36"/>
      <c r="AL133" s="36"/>
      <c r="AM133" s="36"/>
      <c r="AN133" s="36"/>
      <c r="AO133" s="36"/>
      <c r="AP133" s="33">
        <f t="shared" si="243"/>
        <v>0</v>
      </c>
      <c r="AQ133" s="34">
        <f t="shared" si="204"/>
        <v>0</v>
      </c>
      <c r="AR133" s="33">
        <f t="shared" si="244"/>
        <v>0</v>
      </c>
      <c r="AS133" s="34">
        <f t="shared" si="135"/>
        <v>0</v>
      </c>
      <c r="AT133" s="33">
        <f t="shared" si="245"/>
        <v>0</v>
      </c>
      <c r="AU133" s="34">
        <f t="shared" si="207"/>
        <v>0</v>
      </c>
      <c r="AV133" s="33">
        <f t="shared" si="246"/>
        <v>0</v>
      </c>
      <c r="AW133" s="34">
        <f t="shared" si="137"/>
        <v>0</v>
      </c>
      <c r="AX133" s="57">
        <f t="shared" si="140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36"/>
        <v>0</v>
      </c>
      <c r="F134" s="74"/>
      <c r="G134" s="74"/>
      <c r="H134" s="75"/>
      <c r="I134" s="75"/>
      <c r="J134" s="75"/>
      <c r="K134" s="75"/>
      <c r="L134" s="33">
        <f t="shared" si="237"/>
        <v>0</v>
      </c>
      <c r="M134" s="34">
        <f t="shared" si="195"/>
        <v>0</v>
      </c>
      <c r="N134" s="33">
        <f t="shared" si="238"/>
        <v>0</v>
      </c>
      <c r="O134" s="34">
        <f t="shared" si="123"/>
        <v>0</v>
      </c>
      <c r="P134" s="56"/>
      <c r="Q134" s="56"/>
      <c r="R134" s="36"/>
      <c r="S134" s="36"/>
      <c r="T134" s="36"/>
      <c r="U134" s="36"/>
      <c r="V134" s="33">
        <f t="shared" si="239"/>
        <v>0</v>
      </c>
      <c r="W134" s="34">
        <f t="shared" si="198"/>
        <v>0</v>
      </c>
      <c r="X134" s="33">
        <f t="shared" si="240"/>
        <v>0</v>
      </c>
      <c r="Y134" s="34">
        <f t="shared" si="127"/>
        <v>0</v>
      </c>
      <c r="Z134" s="36"/>
      <c r="AA134" s="36"/>
      <c r="AB134" s="36"/>
      <c r="AC134" s="36"/>
      <c r="AD134" s="36"/>
      <c r="AE134" s="36"/>
      <c r="AF134" s="33">
        <f t="shared" si="241"/>
        <v>0</v>
      </c>
      <c r="AG134" s="34">
        <f t="shared" si="201"/>
        <v>0</v>
      </c>
      <c r="AH134" s="33">
        <f t="shared" si="242"/>
        <v>0</v>
      </c>
      <c r="AI134" s="34">
        <f t="shared" si="131"/>
        <v>0</v>
      </c>
      <c r="AJ134" s="36"/>
      <c r="AK134" s="36"/>
      <c r="AL134" s="36"/>
      <c r="AM134" s="36"/>
      <c r="AN134" s="36"/>
      <c r="AO134" s="36"/>
      <c r="AP134" s="33">
        <f t="shared" si="243"/>
        <v>0</v>
      </c>
      <c r="AQ134" s="34">
        <f t="shared" si="204"/>
        <v>0</v>
      </c>
      <c r="AR134" s="33">
        <f t="shared" si="244"/>
        <v>0</v>
      </c>
      <c r="AS134" s="34">
        <f t="shared" si="135"/>
        <v>0</v>
      </c>
      <c r="AT134" s="33">
        <f t="shared" si="245"/>
        <v>0</v>
      </c>
      <c r="AU134" s="34">
        <f t="shared" si="207"/>
        <v>0</v>
      </c>
      <c r="AV134" s="33">
        <f t="shared" si="246"/>
        <v>0</v>
      </c>
      <c r="AW134" s="34">
        <f t="shared" si="137"/>
        <v>0</v>
      </c>
      <c r="AX134" s="57">
        <f t="shared" si="140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L135" si="247">SUM(D136:D139)</f>
        <v>0</v>
      </c>
      <c r="E135" s="40">
        <f t="shared" si="247"/>
        <v>0</v>
      </c>
      <c r="F135" s="40">
        <f t="shared" si="247"/>
        <v>0</v>
      </c>
      <c r="G135" s="40">
        <f t="shared" si="247"/>
        <v>0</v>
      </c>
      <c r="H135" s="40">
        <f t="shared" si="247"/>
        <v>0</v>
      </c>
      <c r="I135" s="40">
        <f t="shared" si="247"/>
        <v>0</v>
      </c>
      <c r="J135" s="40">
        <f t="shared" si="247"/>
        <v>0</v>
      </c>
      <c r="K135" s="40">
        <f t="shared" si="247"/>
        <v>0</v>
      </c>
      <c r="L135" s="40">
        <f t="shared" si="247"/>
        <v>0</v>
      </c>
      <c r="M135" s="26">
        <f t="shared" si="195"/>
        <v>0</v>
      </c>
      <c r="N135" s="40">
        <f t="shared" ref="N135" si="248">SUM(N136:N138)</f>
        <v>0</v>
      </c>
      <c r="O135" s="26">
        <f t="shared" si="123"/>
        <v>0</v>
      </c>
      <c r="P135" s="40">
        <f t="shared" ref="P135" si="249">SUM(P136:P139)</f>
        <v>0</v>
      </c>
      <c r="Q135" s="40">
        <f t="shared" ref="Q135" si="250">SUM(Q136:Q139)</f>
        <v>0</v>
      </c>
      <c r="R135" s="40">
        <f t="shared" ref="R135" si="251">SUM(R136:R139)</f>
        <v>0</v>
      </c>
      <c r="S135" s="40">
        <f t="shared" ref="S135" si="252">SUM(S136:S139)</f>
        <v>0</v>
      </c>
      <c r="T135" s="40">
        <f t="shared" ref="T135" si="253">SUM(T136:T139)</f>
        <v>0</v>
      </c>
      <c r="U135" s="40">
        <f t="shared" ref="U135" si="254">SUM(U136:U139)</f>
        <v>0</v>
      </c>
      <c r="V135" s="40">
        <f t="shared" ref="V135" si="255">SUM(V136:V139)</f>
        <v>0</v>
      </c>
      <c r="W135" s="26">
        <f t="shared" si="198"/>
        <v>0</v>
      </c>
      <c r="X135" s="40">
        <f t="shared" ref="X135" si="256">SUM(X136:X138)</f>
        <v>0</v>
      </c>
      <c r="Y135" s="26">
        <f t="shared" si="127"/>
        <v>0</v>
      </c>
      <c r="Z135" s="40">
        <f t="shared" ref="Z135" si="257">SUM(Z136:Z139)</f>
        <v>0</v>
      </c>
      <c r="AA135" s="40">
        <f t="shared" ref="AA135" si="258">SUM(AA136:AA139)</f>
        <v>0</v>
      </c>
      <c r="AB135" s="40">
        <f t="shared" ref="AB135" si="259">SUM(AB136:AB139)</f>
        <v>0</v>
      </c>
      <c r="AC135" s="40">
        <f t="shared" ref="AC135" si="260">SUM(AC136:AC139)</f>
        <v>0</v>
      </c>
      <c r="AD135" s="40">
        <f t="shared" ref="AD135" si="261">SUM(AD136:AD139)</f>
        <v>0</v>
      </c>
      <c r="AE135" s="40">
        <f t="shared" ref="AE135" si="262">SUM(AE136:AE139)</f>
        <v>0</v>
      </c>
      <c r="AF135" s="40">
        <f t="shared" ref="AF135" si="263">SUM(AF136:AF139)</f>
        <v>0</v>
      </c>
      <c r="AG135" s="26">
        <f t="shared" si="201"/>
        <v>0</v>
      </c>
      <c r="AH135" s="40">
        <f t="shared" ref="AH135" si="264">SUM(AH136:AH138)</f>
        <v>0</v>
      </c>
      <c r="AI135" s="26">
        <f t="shared" si="131"/>
        <v>0</v>
      </c>
      <c r="AJ135" s="40">
        <f t="shared" ref="AJ135" si="265">SUM(AJ136:AJ139)</f>
        <v>0</v>
      </c>
      <c r="AK135" s="40">
        <f t="shared" ref="AK135" si="266">SUM(AK136:AK139)</f>
        <v>0</v>
      </c>
      <c r="AL135" s="40">
        <f t="shared" ref="AL135" si="267">SUM(AL136:AL139)</f>
        <v>0</v>
      </c>
      <c r="AM135" s="40">
        <f t="shared" ref="AM135" si="268">SUM(AM136:AM139)</f>
        <v>0</v>
      </c>
      <c r="AN135" s="40">
        <f t="shared" ref="AN135" si="269">SUM(AN136:AN139)</f>
        <v>0</v>
      </c>
      <c r="AO135" s="40">
        <f t="shared" ref="AO135" si="270">SUM(AO136:AO139)</f>
        <v>0</v>
      </c>
      <c r="AP135" s="40">
        <f t="shared" ref="AP135" si="271">SUM(AP136:AP139)</f>
        <v>0</v>
      </c>
      <c r="AQ135" s="26">
        <f t="shared" si="204"/>
        <v>0</v>
      </c>
      <c r="AR135" s="40">
        <f t="shared" ref="AR135" si="272">SUM(AR136:AR138)</f>
        <v>0</v>
      </c>
      <c r="AS135" s="26">
        <f t="shared" si="135"/>
        <v>0</v>
      </c>
      <c r="AT135" s="40">
        <f t="shared" ref="AT135" si="273">SUM(AT136:AT139)</f>
        <v>0</v>
      </c>
      <c r="AU135" s="26">
        <f t="shared" si="207"/>
        <v>0</v>
      </c>
      <c r="AV135" s="40">
        <f t="shared" ref="AV135" si="274">SUM(AV136:AV138)</f>
        <v>0</v>
      </c>
      <c r="AW135" s="26">
        <f t="shared" si="137"/>
        <v>0</v>
      </c>
      <c r="AX135" s="40">
        <f t="shared" ref="AX135" si="275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76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77">F136+H136+J136</f>
        <v>0</v>
      </c>
      <c r="M136" s="34">
        <f t="shared" si="195"/>
        <v>0</v>
      </c>
      <c r="N136" s="33">
        <f t="shared" ref="N136:N138" si="278">G136+I136+K136</f>
        <v>0</v>
      </c>
      <c r="O136" s="34">
        <f t="shared" si="123"/>
        <v>0</v>
      </c>
      <c r="P136" s="56"/>
      <c r="Q136" s="56"/>
      <c r="R136" s="36"/>
      <c r="S136" s="36"/>
      <c r="T136" s="36"/>
      <c r="U136" s="36"/>
      <c r="V136" s="33">
        <f t="shared" ref="V136:V138" si="279">P136+R136+T136</f>
        <v>0</v>
      </c>
      <c r="W136" s="34">
        <f t="shared" si="198"/>
        <v>0</v>
      </c>
      <c r="X136" s="33">
        <f t="shared" ref="X136:X138" si="280">Q136+S136+U136</f>
        <v>0</v>
      </c>
      <c r="Y136" s="34">
        <f t="shared" si="127"/>
        <v>0</v>
      </c>
      <c r="Z136" s="36"/>
      <c r="AA136" s="36"/>
      <c r="AB136" s="36"/>
      <c r="AC136" s="36"/>
      <c r="AD136" s="36"/>
      <c r="AE136" s="36"/>
      <c r="AF136" s="33">
        <f t="shared" ref="AF136:AF138" si="281">Z136+AB136+AD136</f>
        <v>0</v>
      </c>
      <c r="AG136" s="34">
        <f t="shared" si="201"/>
        <v>0</v>
      </c>
      <c r="AH136" s="33">
        <f t="shared" ref="AH136:AH138" si="282">AA136+AC136+AE136</f>
        <v>0</v>
      </c>
      <c r="AI136" s="34">
        <f t="shared" si="131"/>
        <v>0</v>
      </c>
      <c r="AJ136" s="36"/>
      <c r="AK136" s="36"/>
      <c r="AL136" s="36"/>
      <c r="AM136" s="36"/>
      <c r="AN136" s="36"/>
      <c r="AO136" s="36"/>
      <c r="AP136" s="33">
        <f t="shared" ref="AP136:AP138" si="283">AJ136+AL136+AN136</f>
        <v>0</v>
      </c>
      <c r="AQ136" s="34">
        <f t="shared" si="204"/>
        <v>0</v>
      </c>
      <c r="AR136" s="33">
        <f t="shared" ref="AR136:AR138" si="284">AK136+AM136+AO136</f>
        <v>0</v>
      </c>
      <c r="AS136" s="34">
        <f t="shared" si="135"/>
        <v>0</v>
      </c>
      <c r="AT136" s="33">
        <f t="shared" ref="AT136:AT138" si="285">L136+V136+AF136+AP136</f>
        <v>0</v>
      </c>
      <c r="AU136" s="34">
        <f t="shared" si="207"/>
        <v>0</v>
      </c>
      <c r="AV136" s="33">
        <f t="shared" ref="AV136:AV138" si="286">N136+X136+AH136+AR136</f>
        <v>0</v>
      </c>
      <c r="AW136" s="34">
        <f t="shared" si="137"/>
        <v>0</v>
      </c>
      <c r="AX136" s="57">
        <f t="shared" si="140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76"/>
        <v>0</v>
      </c>
      <c r="F137" s="74"/>
      <c r="G137" s="74"/>
      <c r="H137" s="75"/>
      <c r="I137" s="75"/>
      <c r="J137" s="75"/>
      <c r="K137" s="75"/>
      <c r="L137" s="33">
        <f t="shared" si="277"/>
        <v>0</v>
      </c>
      <c r="M137" s="34">
        <f t="shared" si="195"/>
        <v>0</v>
      </c>
      <c r="N137" s="33">
        <f t="shared" si="278"/>
        <v>0</v>
      </c>
      <c r="O137" s="34">
        <f t="shared" si="123"/>
        <v>0</v>
      </c>
      <c r="P137" s="56"/>
      <c r="Q137" s="56"/>
      <c r="R137" s="36"/>
      <c r="S137" s="36"/>
      <c r="T137" s="36"/>
      <c r="U137" s="36"/>
      <c r="V137" s="33">
        <f t="shared" si="279"/>
        <v>0</v>
      </c>
      <c r="W137" s="34">
        <f t="shared" si="198"/>
        <v>0</v>
      </c>
      <c r="X137" s="33">
        <f t="shared" si="280"/>
        <v>0</v>
      </c>
      <c r="Y137" s="34">
        <f t="shared" si="127"/>
        <v>0</v>
      </c>
      <c r="Z137" s="36"/>
      <c r="AA137" s="36"/>
      <c r="AB137" s="36"/>
      <c r="AC137" s="36"/>
      <c r="AD137" s="36"/>
      <c r="AE137" s="36"/>
      <c r="AF137" s="33">
        <f t="shared" si="281"/>
        <v>0</v>
      </c>
      <c r="AG137" s="34">
        <f t="shared" si="201"/>
        <v>0</v>
      </c>
      <c r="AH137" s="33">
        <f t="shared" si="282"/>
        <v>0</v>
      </c>
      <c r="AI137" s="34">
        <f t="shared" si="131"/>
        <v>0</v>
      </c>
      <c r="AJ137" s="36"/>
      <c r="AK137" s="36"/>
      <c r="AL137" s="36"/>
      <c r="AM137" s="36"/>
      <c r="AN137" s="36"/>
      <c r="AO137" s="36"/>
      <c r="AP137" s="33">
        <f t="shared" si="283"/>
        <v>0</v>
      </c>
      <c r="AQ137" s="34">
        <f t="shared" si="204"/>
        <v>0</v>
      </c>
      <c r="AR137" s="33">
        <f t="shared" si="284"/>
        <v>0</v>
      </c>
      <c r="AS137" s="34">
        <f t="shared" si="135"/>
        <v>0</v>
      </c>
      <c r="AT137" s="33">
        <f t="shared" si="285"/>
        <v>0</v>
      </c>
      <c r="AU137" s="34">
        <f t="shared" si="207"/>
        <v>0</v>
      </c>
      <c r="AV137" s="33">
        <f t="shared" si="286"/>
        <v>0</v>
      </c>
      <c r="AW137" s="34">
        <f t="shared" si="137"/>
        <v>0</v>
      </c>
      <c r="AX137" s="57">
        <f t="shared" si="140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76"/>
        <v>0</v>
      </c>
      <c r="F138" s="74"/>
      <c r="G138" s="74"/>
      <c r="H138" s="75"/>
      <c r="I138" s="75"/>
      <c r="J138" s="75"/>
      <c r="K138" s="75"/>
      <c r="L138" s="33">
        <f t="shared" si="277"/>
        <v>0</v>
      </c>
      <c r="M138" s="34">
        <f t="shared" si="195"/>
        <v>0</v>
      </c>
      <c r="N138" s="33">
        <f t="shared" si="278"/>
        <v>0</v>
      </c>
      <c r="O138" s="34">
        <f t="shared" si="123"/>
        <v>0</v>
      </c>
      <c r="P138" s="56"/>
      <c r="Q138" s="56"/>
      <c r="R138" s="36"/>
      <c r="S138" s="36"/>
      <c r="T138" s="36"/>
      <c r="U138" s="36"/>
      <c r="V138" s="33">
        <f t="shared" si="279"/>
        <v>0</v>
      </c>
      <c r="W138" s="34">
        <f t="shared" si="198"/>
        <v>0</v>
      </c>
      <c r="X138" s="33">
        <f t="shared" si="280"/>
        <v>0</v>
      </c>
      <c r="Y138" s="34">
        <f t="shared" si="127"/>
        <v>0</v>
      </c>
      <c r="Z138" s="36"/>
      <c r="AA138" s="36"/>
      <c r="AB138" s="36"/>
      <c r="AC138" s="36"/>
      <c r="AD138" s="36"/>
      <c r="AE138" s="36"/>
      <c r="AF138" s="33">
        <f t="shared" si="281"/>
        <v>0</v>
      </c>
      <c r="AG138" s="34">
        <f t="shared" si="201"/>
        <v>0</v>
      </c>
      <c r="AH138" s="33">
        <f t="shared" si="282"/>
        <v>0</v>
      </c>
      <c r="AI138" s="34">
        <f t="shared" si="131"/>
        <v>0</v>
      </c>
      <c r="AJ138" s="36"/>
      <c r="AK138" s="36"/>
      <c r="AL138" s="36"/>
      <c r="AM138" s="36"/>
      <c r="AN138" s="36"/>
      <c r="AO138" s="36"/>
      <c r="AP138" s="33">
        <f t="shared" si="283"/>
        <v>0</v>
      </c>
      <c r="AQ138" s="34">
        <f t="shared" si="204"/>
        <v>0</v>
      </c>
      <c r="AR138" s="33">
        <f t="shared" si="284"/>
        <v>0</v>
      </c>
      <c r="AS138" s="34">
        <f t="shared" si="135"/>
        <v>0</v>
      </c>
      <c r="AT138" s="33">
        <f t="shared" si="285"/>
        <v>0</v>
      </c>
      <c r="AU138" s="34">
        <f t="shared" si="207"/>
        <v>0</v>
      </c>
      <c r="AV138" s="33">
        <f t="shared" si="286"/>
        <v>0</v>
      </c>
      <c r="AW138" s="34">
        <f t="shared" si="137"/>
        <v>0</v>
      </c>
      <c r="AX138" s="57">
        <f t="shared" si="140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87">SUM(C139:D139)</f>
        <v>0</v>
      </c>
      <c r="F139" s="74"/>
      <c r="G139" s="74"/>
      <c r="H139" s="75"/>
      <c r="I139" s="75"/>
      <c r="J139" s="75"/>
      <c r="K139" s="75"/>
      <c r="L139" s="33">
        <f t="shared" ref="L139" si="288">F139+H139+J139</f>
        <v>0</v>
      </c>
      <c r="M139" s="34">
        <f t="shared" ref="M139:M140" si="289">(IFERROR(L139/$E139,0))</f>
        <v>0</v>
      </c>
      <c r="N139" s="33">
        <f t="shared" ref="N139" si="290">G139+I139+K139</f>
        <v>0</v>
      </c>
      <c r="O139" s="34">
        <f t="shared" ref="O139:O140" si="291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92">P139+R139+T139</f>
        <v>0</v>
      </c>
      <c r="W139" s="34">
        <f t="shared" ref="W139:W140" si="293">(IFERROR(V139/$E139,0))</f>
        <v>0</v>
      </c>
      <c r="X139" s="33">
        <f t="shared" ref="X139" si="294">Q139+S139+U139</f>
        <v>0</v>
      </c>
      <c r="Y139" s="34">
        <f t="shared" ref="Y139:Y140" si="295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96">Z139+AB139+AD139</f>
        <v>0</v>
      </c>
      <c r="AG139" s="34">
        <f t="shared" ref="AG139:AG140" si="297">(IFERROR(AF139/$E139,0))</f>
        <v>0</v>
      </c>
      <c r="AH139" s="33">
        <f t="shared" ref="AH139" si="298">AA139+AC139+AE139</f>
        <v>0</v>
      </c>
      <c r="AI139" s="34">
        <f t="shared" ref="AI139:AI140" si="299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300">AJ139+AL139+AN139</f>
        <v>0</v>
      </c>
      <c r="AQ139" s="34">
        <f t="shared" ref="AQ139:AQ140" si="301">(IFERROR(AP139/$E139,0))</f>
        <v>0</v>
      </c>
      <c r="AR139" s="33">
        <f t="shared" ref="AR139" si="302">AK139+AM139+AO139</f>
        <v>0</v>
      </c>
      <c r="AS139" s="34">
        <f t="shared" ref="AS139:AS140" si="303">(IFERROR(AR139/AP139,0))</f>
        <v>0</v>
      </c>
      <c r="AT139" s="33">
        <f t="shared" ref="AT139" si="304">L139+V139+AF139+AP139</f>
        <v>0</v>
      </c>
      <c r="AU139" s="34">
        <f t="shared" ref="AU139:AU140" si="305">(IFERROR(AT139/$E139,0))</f>
        <v>0</v>
      </c>
      <c r="AV139" s="33">
        <f t="shared" ref="AV139" si="306">N139+X139+AH139+AR139</f>
        <v>0</v>
      </c>
      <c r="AW139" s="34">
        <f t="shared" ref="AW139:AW140" si="307">(IFERROR(AV139/AT139,0))</f>
        <v>0</v>
      </c>
      <c r="AX139" s="57">
        <f t="shared" ref="AX139" si="308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L140" si="309">SUM(E141:E142)</f>
        <v>0</v>
      </c>
      <c r="F140" s="40">
        <f t="shared" si="309"/>
        <v>0</v>
      </c>
      <c r="G140" s="40">
        <f t="shared" si="309"/>
        <v>0</v>
      </c>
      <c r="H140" s="40">
        <f t="shared" si="309"/>
        <v>0</v>
      </c>
      <c r="I140" s="40">
        <f t="shared" si="309"/>
        <v>0</v>
      </c>
      <c r="J140" s="40">
        <f t="shared" si="309"/>
        <v>0</v>
      </c>
      <c r="K140" s="40">
        <f t="shared" si="309"/>
        <v>0</v>
      </c>
      <c r="L140" s="40">
        <f t="shared" si="309"/>
        <v>0</v>
      </c>
      <c r="M140" s="26">
        <f t="shared" si="289"/>
        <v>0</v>
      </c>
      <c r="N140" s="40">
        <f t="shared" ref="N140" si="310">SUM(N141)</f>
        <v>0</v>
      </c>
      <c r="O140" s="26">
        <f t="shared" si="291"/>
        <v>0</v>
      </c>
      <c r="P140" s="40">
        <f t="shared" ref="P140:V140" si="311">SUM(P141:P142)</f>
        <v>0</v>
      </c>
      <c r="Q140" s="40">
        <f t="shared" si="311"/>
        <v>0</v>
      </c>
      <c r="R140" s="40">
        <f t="shared" si="311"/>
        <v>0</v>
      </c>
      <c r="S140" s="40">
        <f t="shared" si="311"/>
        <v>0</v>
      </c>
      <c r="T140" s="40">
        <f t="shared" si="311"/>
        <v>0</v>
      </c>
      <c r="U140" s="40">
        <f t="shared" si="311"/>
        <v>0</v>
      </c>
      <c r="V140" s="40">
        <f t="shared" si="311"/>
        <v>0</v>
      </c>
      <c r="W140" s="26">
        <f t="shared" si="293"/>
        <v>0</v>
      </c>
      <c r="X140" s="40">
        <f t="shared" ref="X140" si="312">SUM(X141)</f>
        <v>0</v>
      </c>
      <c r="Y140" s="26">
        <f t="shared" si="295"/>
        <v>0</v>
      </c>
      <c r="Z140" s="40">
        <f t="shared" ref="Z140:AF140" si="313">SUM(Z141:Z142)</f>
        <v>0</v>
      </c>
      <c r="AA140" s="40">
        <f t="shared" si="313"/>
        <v>0</v>
      </c>
      <c r="AB140" s="40">
        <f t="shared" si="313"/>
        <v>0</v>
      </c>
      <c r="AC140" s="40">
        <f t="shared" si="313"/>
        <v>0</v>
      </c>
      <c r="AD140" s="40">
        <f t="shared" si="313"/>
        <v>0</v>
      </c>
      <c r="AE140" s="40">
        <f t="shared" si="313"/>
        <v>0</v>
      </c>
      <c r="AF140" s="40">
        <f t="shared" si="313"/>
        <v>0</v>
      </c>
      <c r="AG140" s="26">
        <f t="shared" si="297"/>
        <v>0</v>
      </c>
      <c r="AH140" s="40">
        <f t="shared" ref="AH140" si="314">SUM(AH141)</f>
        <v>0</v>
      </c>
      <c r="AI140" s="26">
        <f t="shared" si="299"/>
        <v>0</v>
      </c>
      <c r="AJ140" s="40">
        <f t="shared" ref="AJ140:AP140" si="315">SUM(AJ141:AJ142)</f>
        <v>0</v>
      </c>
      <c r="AK140" s="40">
        <f t="shared" si="315"/>
        <v>0</v>
      </c>
      <c r="AL140" s="40">
        <f t="shared" si="315"/>
        <v>0</v>
      </c>
      <c r="AM140" s="40">
        <f t="shared" si="315"/>
        <v>0</v>
      </c>
      <c r="AN140" s="40">
        <f t="shared" si="315"/>
        <v>0</v>
      </c>
      <c r="AO140" s="40">
        <f t="shared" si="315"/>
        <v>0</v>
      </c>
      <c r="AP140" s="40">
        <f t="shared" si="315"/>
        <v>0</v>
      </c>
      <c r="AQ140" s="26">
        <f t="shared" si="301"/>
        <v>0</v>
      </c>
      <c r="AR140" s="40">
        <f t="shared" ref="AR140" si="316">SUM(AR141)</f>
        <v>0</v>
      </c>
      <c r="AS140" s="26">
        <f t="shared" si="303"/>
        <v>0</v>
      </c>
      <c r="AT140" s="40">
        <f t="shared" ref="AT140" si="317">SUM(AT141:AT142)</f>
        <v>0</v>
      </c>
      <c r="AU140" s="26">
        <f t="shared" si="305"/>
        <v>0</v>
      </c>
      <c r="AV140" s="40">
        <f t="shared" ref="AV140" si="318">SUM(AV141)</f>
        <v>0</v>
      </c>
      <c r="AW140" s="26">
        <f t="shared" si="307"/>
        <v>0</v>
      </c>
      <c r="AX140" s="40">
        <f t="shared" ref="AX140" si="319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20">L141+V141+AF141+AP141</f>
        <v>0</v>
      </c>
      <c r="AU141" s="34">
        <f>(IFERROR(AT141/$E141,0))</f>
        <v>0</v>
      </c>
      <c r="AV141" s="33">
        <f t="shared" ref="AV141:AV142" si="321">N141+X141+AH141+AR141</f>
        <v>0</v>
      </c>
      <c r="AW141" s="34">
        <f>(IFERROR(AV141/AT141,0))</f>
        <v>0</v>
      </c>
      <c r="AX141" s="57">
        <f t="shared" ref="AX141:AX142" si="322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20"/>
        <v>0</v>
      </c>
      <c r="AU142" s="34">
        <f>(IFERROR(AT142/$E142,0))</f>
        <v>0</v>
      </c>
      <c r="AV142" s="33">
        <f t="shared" si="321"/>
        <v>0</v>
      </c>
      <c r="AW142" s="34">
        <f>(IFERROR(AV142/AT142,0))</f>
        <v>0</v>
      </c>
      <c r="AX142" s="57">
        <f t="shared" si="322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323">SUM(C144:C146)</f>
        <v>0</v>
      </c>
      <c r="D143" s="40">
        <f t="shared" si="323"/>
        <v>0</v>
      </c>
      <c r="E143" s="40">
        <f>SUM(E144:E146)</f>
        <v>0</v>
      </c>
      <c r="F143" s="67">
        <f t="shared" ref="F143:N143" si="324">SUM(F144:F146)</f>
        <v>0</v>
      </c>
      <c r="G143" s="67">
        <f t="shared" si="324"/>
        <v>0</v>
      </c>
      <c r="H143" s="67">
        <f t="shared" si="324"/>
        <v>0</v>
      </c>
      <c r="I143" s="67">
        <f t="shared" si="324"/>
        <v>0</v>
      </c>
      <c r="J143" s="67">
        <f t="shared" si="324"/>
        <v>0</v>
      </c>
      <c r="K143" s="67">
        <f t="shared" si="324"/>
        <v>0</v>
      </c>
      <c r="L143" s="40">
        <f t="shared" si="324"/>
        <v>0</v>
      </c>
      <c r="M143" s="26">
        <f>(IFERROR(L143/$E143,0))</f>
        <v>0</v>
      </c>
      <c r="N143" s="40">
        <f t="shared" si="324"/>
        <v>0</v>
      </c>
      <c r="O143" s="26">
        <f>(IFERROR(N143/L143,0))</f>
        <v>0</v>
      </c>
      <c r="P143" s="67">
        <f t="shared" ref="P143:V143" si="325">SUM(P144:P146)</f>
        <v>0</v>
      </c>
      <c r="Q143" s="67">
        <f>SUM(Q144:Q146)</f>
        <v>0</v>
      </c>
      <c r="R143" s="67">
        <f t="shared" si="325"/>
        <v>0</v>
      </c>
      <c r="S143" s="67">
        <f t="shared" si="325"/>
        <v>0</v>
      </c>
      <c r="T143" s="67">
        <f t="shared" si="325"/>
        <v>0</v>
      </c>
      <c r="U143" s="67">
        <f t="shared" si="325"/>
        <v>0</v>
      </c>
      <c r="V143" s="40">
        <f t="shared" si="325"/>
        <v>0</v>
      </c>
      <c r="W143" s="26">
        <f>(IFERROR(V143/$E143,0))</f>
        <v>0</v>
      </c>
      <c r="X143" s="40">
        <f t="shared" ref="X143" si="326">SUM(X144:X146)</f>
        <v>0</v>
      </c>
      <c r="Y143" s="26">
        <f>(IFERROR(X143/V143,0))</f>
        <v>0</v>
      </c>
      <c r="Z143" s="40">
        <f t="shared" ref="Z143:AF143" si="327">SUM(Z144:Z146)</f>
        <v>0</v>
      </c>
      <c r="AA143" s="40">
        <f t="shared" si="327"/>
        <v>0</v>
      </c>
      <c r="AB143" s="40">
        <f t="shared" si="327"/>
        <v>0</v>
      </c>
      <c r="AC143" s="40">
        <f t="shared" si="327"/>
        <v>0</v>
      </c>
      <c r="AD143" s="40">
        <f t="shared" si="327"/>
        <v>0</v>
      </c>
      <c r="AE143" s="40">
        <f t="shared" si="327"/>
        <v>0</v>
      </c>
      <c r="AF143" s="40">
        <f t="shared" si="327"/>
        <v>0</v>
      </c>
      <c r="AG143" s="26">
        <f>(IFERROR(AF143/$E143,0))</f>
        <v>0</v>
      </c>
      <c r="AH143" s="40">
        <f t="shared" ref="AH143" si="328">SUM(AH144:AH146)</f>
        <v>0</v>
      </c>
      <c r="AI143" s="26">
        <f>(IFERROR(AH143/AF143,0))</f>
        <v>0</v>
      </c>
      <c r="AJ143" s="40">
        <f t="shared" ref="AJ143:AP143" si="329">SUM(AJ144:AJ146)</f>
        <v>0</v>
      </c>
      <c r="AK143" s="40">
        <f t="shared" si="329"/>
        <v>0</v>
      </c>
      <c r="AL143" s="40">
        <f t="shared" si="329"/>
        <v>0</v>
      </c>
      <c r="AM143" s="40">
        <f t="shared" si="329"/>
        <v>0</v>
      </c>
      <c r="AN143" s="40">
        <f t="shared" si="329"/>
        <v>0</v>
      </c>
      <c r="AO143" s="40">
        <f t="shared" si="329"/>
        <v>0</v>
      </c>
      <c r="AP143" s="40">
        <f t="shared" si="329"/>
        <v>0</v>
      </c>
      <c r="AQ143" s="26">
        <f>(IFERROR(AP143/$E143,0))</f>
        <v>0</v>
      </c>
      <c r="AR143" s="40">
        <f t="shared" ref="AR143" si="330">SUM(AR144:AR146)</f>
        <v>0</v>
      </c>
      <c r="AS143" s="26">
        <f>(IFERROR(AR143/AP143,0))</f>
        <v>0</v>
      </c>
      <c r="AT143" s="40">
        <f t="shared" ref="AT143" si="331">SUM(AT144:AT146)</f>
        <v>0</v>
      </c>
      <c r="AU143" s="26">
        <f>(IFERROR(AT143/$E143,0))</f>
        <v>0</v>
      </c>
      <c r="AV143" s="40">
        <f t="shared" ref="AV143" si="332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333">SUM(C144:D144)</f>
        <v>0</v>
      </c>
      <c r="F144" s="74"/>
      <c r="G144" s="74"/>
      <c r="H144" s="75"/>
      <c r="I144" s="75"/>
      <c r="J144" s="75"/>
      <c r="K144" s="75"/>
      <c r="L144" s="33">
        <f t="shared" ref="L144:L146" si="334">F144+H144+J144</f>
        <v>0</v>
      </c>
      <c r="M144" s="34">
        <f t="shared" ref="M144:M146" si="335">(IFERROR(L144/$E144,0))</f>
        <v>0</v>
      </c>
      <c r="N144" s="33">
        <f t="shared" ref="N144:N146" si="336">G144+I144+K144</f>
        <v>0</v>
      </c>
      <c r="O144" s="34">
        <f t="shared" ref="O144:O146" si="337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338">P144+R144+T144</f>
        <v>0</v>
      </c>
      <c r="W144" s="34">
        <f t="shared" ref="W144:W146" si="339">(IFERROR(V144/$E144,0))</f>
        <v>0</v>
      </c>
      <c r="X144" s="33">
        <f t="shared" ref="X144:X146" si="340">Q144+S144+U144</f>
        <v>0</v>
      </c>
      <c r="Y144" s="34">
        <f t="shared" ref="Y144:Y146" si="341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42">Z144+AB144+AD144</f>
        <v>0</v>
      </c>
      <c r="AG144" s="34">
        <f t="shared" ref="AG144:AG146" si="343">(IFERROR(AF144/$E144,0))</f>
        <v>0</v>
      </c>
      <c r="AH144" s="33">
        <f t="shared" ref="AH144:AH146" si="344">AA144+AC144+AE144</f>
        <v>0</v>
      </c>
      <c r="AI144" s="34">
        <f t="shared" ref="AI144:AI146" si="345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46">AJ144+AL144+AN144</f>
        <v>0</v>
      </c>
      <c r="AQ144" s="34">
        <f t="shared" ref="AQ144:AQ146" si="347">(IFERROR(AP144/$E144,0))</f>
        <v>0</v>
      </c>
      <c r="AR144" s="33">
        <f t="shared" ref="AR144:AR146" si="348">AK144+AM144+AO144</f>
        <v>0</v>
      </c>
      <c r="AS144" s="34">
        <f t="shared" ref="AS144:AS146" si="349">(IFERROR(AR144/AP144,0))</f>
        <v>0</v>
      </c>
      <c r="AT144" s="33">
        <f t="shared" ref="AT144:AT146" si="350">L144+V144+AF144+AP144</f>
        <v>0</v>
      </c>
      <c r="AU144" s="34">
        <f t="shared" ref="AU144:AU146" si="351">(IFERROR(AT144/$E144,0))</f>
        <v>0</v>
      </c>
      <c r="AV144" s="33">
        <f t="shared" ref="AV144:AV146" si="352">N144+X144+AH144+AR144</f>
        <v>0</v>
      </c>
      <c r="AW144" s="34">
        <f t="shared" ref="AW144:AW146" si="353">(IFERROR(AV144/AT144,0))</f>
        <v>0</v>
      </c>
      <c r="AX144" s="57">
        <f t="shared" si="140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333"/>
        <v>0</v>
      </c>
      <c r="F145" s="81"/>
      <c r="G145" s="81"/>
      <c r="H145" s="82"/>
      <c r="I145" s="82"/>
      <c r="J145" s="82"/>
      <c r="K145" s="82"/>
      <c r="L145" s="33">
        <f t="shared" si="334"/>
        <v>0</v>
      </c>
      <c r="M145" s="34">
        <f t="shared" si="335"/>
        <v>0</v>
      </c>
      <c r="N145" s="33">
        <f t="shared" si="336"/>
        <v>0</v>
      </c>
      <c r="O145" s="34">
        <f t="shared" si="337"/>
        <v>0</v>
      </c>
      <c r="P145" s="56"/>
      <c r="Q145" s="56"/>
      <c r="R145" s="36"/>
      <c r="S145" s="36"/>
      <c r="T145" s="36"/>
      <c r="U145" s="36"/>
      <c r="V145" s="33">
        <f t="shared" si="338"/>
        <v>0</v>
      </c>
      <c r="W145" s="34">
        <f t="shared" si="339"/>
        <v>0</v>
      </c>
      <c r="X145" s="33">
        <f t="shared" si="340"/>
        <v>0</v>
      </c>
      <c r="Y145" s="34">
        <f t="shared" si="341"/>
        <v>0</v>
      </c>
      <c r="Z145" s="36"/>
      <c r="AA145" s="36"/>
      <c r="AB145" s="36"/>
      <c r="AC145" s="36"/>
      <c r="AD145" s="36"/>
      <c r="AE145" s="36"/>
      <c r="AF145" s="33">
        <f t="shared" si="342"/>
        <v>0</v>
      </c>
      <c r="AG145" s="34">
        <f t="shared" si="343"/>
        <v>0</v>
      </c>
      <c r="AH145" s="33">
        <f t="shared" si="344"/>
        <v>0</v>
      </c>
      <c r="AI145" s="34">
        <f t="shared" si="345"/>
        <v>0</v>
      </c>
      <c r="AJ145" s="36"/>
      <c r="AK145" s="36"/>
      <c r="AL145" s="36"/>
      <c r="AM145" s="36"/>
      <c r="AN145" s="36"/>
      <c r="AO145" s="36"/>
      <c r="AP145" s="33">
        <f t="shared" si="346"/>
        <v>0</v>
      </c>
      <c r="AQ145" s="34">
        <f t="shared" si="347"/>
        <v>0</v>
      </c>
      <c r="AR145" s="33">
        <f t="shared" si="348"/>
        <v>0</v>
      </c>
      <c r="AS145" s="34">
        <f t="shared" si="349"/>
        <v>0</v>
      </c>
      <c r="AT145" s="33">
        <f t="shared" si="350"/>
        <v>0</v>
      </c>
      <c r="AU145" s="34">
        <f t="shared" si="351"/>
        <v>0</v>
      </c>
      <c r="AV145" s="33">
        <f t="shared" si="352"/>
        <v>0</v>
      </c>
      <c r="AW145" s="34">
        <f t="shared" si="353"/>
        <v>0</v>
      </c>
      <c r="AX145" s="57">
        <f t="shared" si="140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333"/>
        <v>0</v>
      </c>
      <c r="F146" s="84"/>
      <c r="G146" s="84"/>
      <c r="H146" s="85"/>
      <c r="I146" s="85"/>
      <c r="J146" s="85"/>
      <c r="K146" s="85"/>
      <c r="L146" s="33">
        <f t="shared" si="334"/>
        <v>0</v>
      </c>
      <c r="M146" s="46">
        <f t="shared" si="335"/>
        <v>0</v>
      </c>
      <c r="N146" s="45">
        <f t="shared" si="336"/>
        <v>0</v>
      </c>
      <c r="O146" s="46">
        <f t="shared" si="337"/>
        <v>0</v>
      </c>
      <c r="P146" s="86"/>
      <c r="Q146" s="86"/>
      <c r="R146" s="80"/>
      <c r="S146" s="80"/>
      <c r="T146" s="80"/>
      <c r="U146" s="80"/>
      <c r="V146" s="33">
        <f t="shared" si="338"/>
        <v>0</v>
      </c>
      <c r="W146" s="46">
        <f t="shared" si="339"/>
        <v>0</v>
      </c>
      <c r="X146" s="45">
        <f t="shared" si="340"/>
        <v>0</v>
      </c>
      <c r="Y146" s="46">
        <f t="shared" si="341"/>
        <v>0</v>
      </c>
      <c r="Z146" s="80"/>
      <c r="AA146" s="80"/>
      <c r="AB146" s="80"/>
      <c r="AC146" s="80"/>
      <c r="AD146" s="80"/>
      <c r="AE146" s="80"/>
      <c r="AF146" s="33">
        <f t="shared" si="342"/>
        <v>0</v>
      </c>
      <c r="AG146" s="46">
        <f t="shared" si="343"/>
        <v>0</v>
      </c>
      <c r="AH146" s="45">
        <f t="shared" si="344"/>
        <v>0</v>
      </c>
      <c r="AI146" s="46">
        <f t="shared" si="345"/>
        <v>0</v>
      </c>
      <c r="AJ146" s="80"/>
      <c r="AK146" s="80"/>
      <c r="AL146" s="80"/>
      <c r="AM146" s="80"/>
      <c r="AN146" s="80"/>
      <c r="AO146" s="80"/>
      <c r="AP146" s="33">
        <f t="shared" si="346"/>
        <v>0</v>
      </c>
      <c r="AQ146" s="46">
        <f t="shared" si="347"/>
        <v>0</v>
      </c>
      <c r="AR146" s="45">
        <f t="shared" si="348"/>
        <v>0</v>
      </c>
      <c r="AS146" s="46">
        <f t="shared" si="349"/>
        <v>0</v>
      </c>
      <c r="AT146" s="33">
        <f t="shared" si="350"/>
        <v>0</v>
      </c>
      <c r="AU146" s="46">
        <f t="shared" si="351"/>
        <v>0</v>
      </c>
      <c r="AV146" s="33">
        <f t="shared" si="352"/>
        <v>0</v>
      </c>
      <c r="AW146" s="46">
        <f t="shared" si="353"/>
        <v>0</v>
      </c>
      <c r="AX146" s="87">
        <f t="shared" si="140"/>
        <v>0</v>
      </c>
    </row>
    <row r="147" spans="1:50" ht="15.75" thickBot="1" x14ac:dyDescent="0.3">
      <c r="A147" s="58"/>
      <c r="B147" s="47" t="s">
        <v>167</v>
      </c>
      <c r="C147" s="50">
        <f t="shared" ref="C147:D147" si="354">C24+C47+C83+C113+C129+C131+C135+C140+C143</f>
        <v>0</v>
      </c>
      <c r="D147" s="50">
        <f t="shared" si="354"/>
        <v>0</v>
      </c>
      <c r="E147" s="50">
        <f>E24+E47+E83+E113+E129+E131+E135+E140+E143</f>
        <v>0</v>
      </c>
      <c r="F147" s="50">
        <f t="shared" ref="F147:N147" si="355">F24+F47+F83+F113+F129+F131+F135+F140+F143</f>
        <v>0</v>
      </c>
      <c r="G147" s="50">
        <f t="shared" si="355"/>
        <v>0</v>
      </c>
      <c r="H147" s="50">
        <f t="shared" si="355"/>
        <v>0</v>
      </c>
      <c r="I147" s="50">
        <f t="shared" si="355"/>
        <v>0</v>
      </c>
      <c r="J147" s="50">
        <f t="shared" si="355"/>
        <v>0</v>
      </c>
      <c r="K147" s="50">
        <f t="shared" si="355"/>
        <v>0</v>
      </c>
      <c r="L147" s="50">
        <f t="shared" si="355"/>
        <v>0</v>
      </c>
      <c r="M147" s="49">
        <f>(IFERROR(L147/$E147,0))</f>
        <v>0</v>
      </c>
      <c r="N147" s="50">
        <f t="shared" si="355"/>
        <v>0</v>
      </c>
      <c r="O147" s="49">
        <f>(IFERROR(N147/L147,0))</f>
        <v>0</v>
      </c>
      <c r="P147" s="50">
        <f t="shared" ref="P147:X147" si="356">P24+P47+P83+P113+P129+P131+P135+P140+P143</f>
        <v>0</v>
      </c>
      <c r="Q147" s="50">
        <f t="shared" si="356"/>
        <v>0</v>
      </c>
      <c r="R147" s="50">
        <f t="shared" si="356"/>
        <v>0</v>
      </c>
      <c r="S147" s="50">
        <f t="shared" si="356"/>
        <v>0</v>
      </c>
      <c r="T147" s="50">
        <f t="shared" si="356"/>
        <v>0</v>
      </c>
      <c r="U147" s="50">
        <f t="shared" si="356"/>
        <v>0</v>
      </c>
      <c r="V147" s="50">
        <f t="shared" si="356"/>
        <v>0</v>
      </c>
      <c r="W147" s="49">
        <f>(IFERROR(V147/$E147,0))</f>
        <v>0</v>
      </c>
      <c r="X147" s="50">
        <f t="shared" si="356"/>
        <v>0</v>
      </c>
      <c r="Y147" s="49">
        <f>(IFERROR(X147/V147,0))</f>
        <v>0</v>
      </c>
      <c r="Z147" s="50">
        <f t="shared" ref="Z147:AH147" si="357">Z24+Z47+Z83+Z113+Z129+Z131+Z135+Z140+Z143</f>
        <v>0</v>
      </c>
      <c r="AA147" s="50">
        <f t="shared" si="357"/>
        <v>0</v>
      </c>
      <c r="AB147" s="50">
        <f t="shared" si="357"/>
        <v>0</v>
      </c>
      <c r="AC147" s="50">
        <f t="shared" si="357"/>
        <v>0</v>
      </c>
      <c r="AD147" s="50">
        <f t="shared" si="357"/>
        <v>0</v>
      </c>
      <c r="AE147" s="50">
        <f t="shared" si="357"/>
        <v>0</v>
      </c>
      <c r="AF147" s="50">
        <f t="shared" si="357"/>
        <v>0</v>
      </c>
      <c r="AG147" s="49">
        <f>(IFERROR(AF147/$E147,0))</f>
        <v>0</v>
      </c>
      <c r="AH147" s="50">
        <f t="shared" si="357"/>
        <v>0</v>
      </c>
      <c r="AI147" s="49">
        <f>(IFERROR(AH147/AF147,0))</f>
        <v>0</v>
      </c>
      <c r="AJ147" s="50">
        <f t="shared" ref="AJ147:AX147" si="358">AJ24+AJ47+AJ83+AJ113+AJ129+AJ131+AJ135+AJ140+AJ143</f>
        <v>0</v>
      </c>
      <c r="AK147" s="50">
        <f t="shared" si="358"/>
        <v>0</v>
      </c>
      <c r="AL147" s="50">
        <f t="shared" si="358"/>
        <v>0</v>
      </c>
      <c r="AM147" s="50">
        <f t="shared" si="358"/>
        <v>0</v>
      </c>
      <c r="AN147" s="50">
        <f t="shared" si="358"/>
        <v>0</v>
      </c>
      <c r="AO147" s="50">
        <f t="shared" si="358"/>
        <v>0</v>
      </c>
      <c r="AP147" s="50">
        <f t="shared" si="358"/>
        <v>0</v>
      </c>
      <c r="AQ147" s="49">
        <f>(IFERROR(AP147/$E147,0))</f>
        <v>0</v>
      </c>
      <c r="AR147" s="50">
        <f t="shared" si="358"/>
        <v>0</v>
      </c>
      <c r="AS147" s="49">
        <f>(IFERROR(AR147/AP147,0))</f>
        <v>0</v>
      </c>
      <c r="AT147" s="50">
        <f t="shared" si="358"/>
        <v>0</v>
      </c>
      <c r="AU147" s="49">
        <f>(IFERROR(AT147/$E147,0))</f>
        <v>0</v>
      </c>
      <c r="AV147" s="50">
        <f t="shared" si="358"/>
        <v>0</v>
      </c>
      <c r="AW147" s="49">
        <f>(IFERROR(AV147/AT147,0))</f>
        <v>0</v>
      </c>
      <c r="AX147" s="50">
        <f t="shared" si="358"/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rintOptions horizontalCentered="1"/>
  <pageMargins left="0" right="0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X148"/>
  <sheetViews>
    <sheetView topLeftCell="A31" workbookViewId="0">
      <selection activeCell="B61" sqref="B61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3" width="10.7109375" style="2" customWidth="1"/>
    <col min="4" max="4" width="10.5703125" style="1" customWidth="1"/>
    <col min="5" max="5" width="10.7109375" style="1" customWidth="1"/>
    <col min="6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3" width="9.42578125" style="1" customWidth="1"/>
    <col min="24" max="24" width="0" style="1" hidden="1" customWidth="1"/>
    <col min="25" max="25" width="12.7109375" style="1" hidden="1" customWidth="1"/>
    <col min="26" max="26" width="9.7109375" style="1" customWidth="1"/>
    <col min="27" max="27" width="0" style="1" hidden="1" customWidth="1"/>
    <col min="28" max="28" width="9.7109375" style="1" customWidth="1"/>
    <col min="29" max="29" width="0" style="1" hidden="1" customWidth="1"/>
    <col min="30" max="30" width="9.7109375" style="1" customWidth="1"/>
    <col min="31" max="31" width="0" style="1" hidden="1" customWidth="1"/>
    <col min="32" max="33" width="11.42578125" style="1"/>
    <col min="34" max="35" width="0" style="1" hidden="1" customWidth="1"/>
    <col min="36" max="36" width="9.7109375" style="1" customWidth="1"/>
    <col min="37" max="37" width="0" style="1" hidden="1" customWidth="1"/>
    <col min="38" max="38" width="9.7109375" style="1" customWidth="1"/>
    <col min="39" max="39" width="0" style="1" hidden="1" customWidth="1"/>
    <col min="40" max="40" width="9.7109375" style="1" customWidth="1"/>
    <col min="41" max="41" width="0" style="1" hidden="1" customWidth="1"/>
    <col min="42" max="43" width="11.42578125" style="1"/>
    <col min="44" max="45" width="0" style="1" hidden="1" customWidth="1"/>
    <col min="46" max="47" width="11.42578125" style="1"/>
    <col min="48" max="49" width="0" style="1" hidden="1" customWidth="1"/>
    <col min="50" max="50" width="9.7109375" style="1" customWidth="1"/>
    <col min="51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06" t="s">
        <v>214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ht="17.25" x14ac:dyDescent="0.3">
      <c r="A20" s="170" t="s">
        <v>208</v>
      </c>
      <c r="B20" s="171"/>
      <c r="C20" s="17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x14ac:dyDescent="0.25">
      <c r="A61" s="37">
        <v>23100</v>
      </c>
      <c r="B61" s="101" t="s">
        <v>218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3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3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3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3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3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x14ac:dyDescent="0.25">
      <c r="A114" s="37">
        <v>41100</v>
      </c>
      <c r="B114" s="30" t="s">
        <v>106</v>
      </c>
      <c r="C114" s="36">
        <v>0</v>
      </c>
      <c r="D114" s="36"/>
      <c r="E114" s="36">
        <f t="shared" ref="E114:E128" si="162">SUM(C114:D114)</f>
        <v>0</v>
      </c>
      <c r="F114" s="74"/>
      <c r="G114" s="74"/>
      <c r="H114" s="75"/>
      <c r="I114" s="75"/>
      <c r="J114" s="75"/>
      <c r="K114" s="75"/>
      <c r="L114" s="33">
        <f t="shared" ref="L114" si="163">SUM(F114:J114)</f>
        <v>0</v>
      </c>
      <c r="M114" s="34">
        <f t="shared" ref="M114:M138" si="164">(IFERROR(L114/$E114,0))</f>
        <v>0</v>
      </c>
      <c r="N114" s="33">
        <f t="shared" ref="N114:N128" si="165">G114+I114+K114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6">SUM(P114:T114)</f>
        <v>0</v>
      </c>
      <c r="W114" s="34">
        <f t="shared" ref="W114:W138" si="167">(IFERROR(V114/$E114,0))</f>
        <v>0</v>
      </c>
      <c r="X114" s="33">
        <f t="shared" ref="X114:X128" si="168">Q114+S114+U114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9">SUM(Z114:AD114)</f>
        <v>0</v>
      </c>
      <c r="AG114" s="34">
        <f t="shared" ref="AG114:AG138" si="170">(IFERROR(AF114/$E114,0))</f>
        <v>0</v>
      </c>
      <c r="AH114" s="33">
        <f t="shared" ref="AH114:AH128" si="171">AA114+AC114+AE114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72">SUM(AJ114:AN114)</f>
        <v>0</v>
      </c>
      <c r="AQ114" s="34">
        <f t="shared" ref="AQ114:AQ138" si="173">(IFERROR(AP114/$E114,0))</f>
        <v>0</v>
      </c>
      <c r="AR114" s="33">
        <f t="shared" ref="AR114:AR128" si="174">AK114+AM114+AO114</f>
        <v>0</v>
      </c>
      <c r="AS114" s="34">
        <f t="shared" si="114"/>
        <v>0</v>
      </c>
      <c r="AT114" s="33">
        <f t="shared" ref="AT114" si="175">SUM(AN114:AR114)</f>
        <v>0</v>
      </c>
      <c r="AU114" s="34">
        <f t="shared" ref="AU114:AU138" si="176">(IFERROR(AT114/$E114,0))</f>
        <v>0</v>
      </c>
      <c r="AV114" s="33">
        <f t="shared" ref="AV114:AV128" si="177">N114+X114+AH114+AR114</f>
        <v>0</v>
      </c>
      <c r="AW114" s="34">
        <f t="shared" si="116"/>
        <v>0</v>
      </c>
      <c r="AX114" s="57">
        <f t="shared" si="119"/>
        <v>0</v>
      </c>
    </row>
    <row r="115" spans="1:50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162"/>
        <v>0</v>
      </c>
      <c r="F115" s="74"/>
      <c r="G115" s="74"/>
      <c r="H115" s="75"/>
      <c r="I115" s="75"/>
      <c r="J115" s="75"/>
      <c r="K115" s="75"/>
      <c r="L115" s="33">
        <f t="shared" ref="L115:L128" si="178">F115+H115+J115</f>
        <v>0</v>
      </c>
      <c r="M115" s="34">
        <f t="shared" si="164"/>
        <v>0</v>
      </c>
      <c r="N115" s="33">
        <f t="shared" si="165"/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9">P115+R115+T115</f>
        <v>0</v>
      </c>
      <c r="W115" s="34">
        <f t="shared" si="167"/>
        <v>0</v>
      </c>
      <c r="X115" s="33">
        <f t="shared" si="168"/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80">Z115+AB115+AD115</f>
        <v>0</v>
      </c>
      <c r="AG115" s="34">
        <f t="shared" si="170"/>
        <v>0</v>
      </c>
      <c r="AH115" s="33">
        <f t="shared" si="171"/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1">AJ115+AL115+AN115</f>
        <v>0</v>
      </c>
      <c r="AQ115" s="34">
        <f t="shared" si="173"/>
        <v>0</v>
      </c>
      <c r="AR115" s="33">
        <f t="shared" si="174"/>
        <v>0</v>
      </c>
      <c r="AS115" s="34">
        <f t="shared" si="114"/>
        <v>0</v>
      </c>
      <c r="AT115" s="33">
        <f t="shared" ref="AT115:AT128" si="182">L115+V115+AF115+AP115</f>
        <v>0</v>
      </c>
      <c r="AU115" s="34">
        <f t="shared" si="176"/>
        <v>0</v>
      </c>
      <c r="AV115" s="33">
        <f t="shared" si="177"/>
        <v>0</v>
      </c>
      <c r="AW115" s="34">
        <f t="shared" si="116"/>
        <v>0</v>
      </c>
      <c r="AX115" s="57">
        <f t="shared" si="119"/>
        <v>0</v>
      </c>
    </row>
    <row r="116" spans="1:50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62"/>
        <v>0</v>
      </c>
      <c r="F116" s="74"/>
      <c r="G116" s="74"/>
      <c r="H116" s="75"/>
      <c r="I116" s="75"/>
      <c r="J116" s="75"/>
      <c r="K116" s="75"/>
      <c r="L116" s="33">
        <f t="shared" si="178"/>
        <v>0</v>
      </c>
      <c r="M116" s="34">
        <f t="shared" si="164"/>
        <v>0</v>
      </c>
      <c r="N116" s="33">
        <f t="shared" si="165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9"/>
        <v>0</v>
      </c>
      <c r="W116" s="34">
        <f t="shared" si="167"/>
        <v>0</v>
      </c>
      <c r="X116" s="33">
        <f t="shared" si="168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80"/>
        <v>0</v>
      </c>
      <c r="AG116" s="34">
        <f t="shared" si="170"/>
        <v>0</v>
      </c>
      <c r="AH116" s="33">
        <f t="shared" si="171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1"/>
        <v>0</v>
      </c>
      <c r="AQ116" s="34">
        <f t="shared" si="173"/>
        <v>0</v>
      </c>
      <c r="AR116" s="33">
        <f t="shared" si="174"/>
        <v>0</v>
      </c>
      <c r="AS116" s="34">
        <f t="shared" si="114"/>
        <v>0</v>
      </c>
      <c r="AT116" s="33">
        <f t="shared" si="182"/>
        <v>0</v>
      </c>
      <c r="AU116" s="34">
        <f t="shared" si="176"/>
        <v>0</v>
      </c>
      <c r="AV116" s="33">
        <f t="shared" si="177"/>
        <v>0</v>
      </c>
      <c r="AW116" s="34">
        <f t="shared" si="116"/>
        <v>0</v>
      </c>
      <c r="AX116" s="57">
        <f t="shared" si="119"/>
        <v>0</v>
      </c>
    </row>
    <row r="117" spans="1:50" ht="15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62"/>
        <v>0</v>
      </c>
      <c r="F117" s="74"/>
      <c r="G117" s="74"/>
      <c r="H117" s="75"/>
      <c r="I117" s="75"/>
      <c r="J117" s="75"/>
      <c r="K117" s="75"/>
      <c r="L117" s="33">
        <f t="shared" si="178"/>
        <v>0</v>
      </c>
      <c r="M117" s="34">
        <f t="shared" si="164"/>
        <v>0</v>
      </c>
      <c r="N117" s="33">
        <f t="shared" si="165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9"/>
        <v>0</v>
      </c>
      <c r="W117" s="34">
        <f t="shared" si="167"/>
        <v>0</v>
      </c>
      <c r="X117" s="33">
        <f t="shared" si="168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80"/>
        <v>0</v>
      </c>
      <c r="AG117" s="34">
        <f t="shared" si="170"/>
        <v>0</v>
      </c>
      <c r="AH117" s="33">
        <f t="shared" si="171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1"/>
        <v>0</v>
      </c>
      <c r="AQ117" s="34">
        <f t="shared" si="173"/>
        <v>0</v>
      </c>
      <c r="AR117" s="33">
        <f t="shared" si="174"/>
        <v>0</v>
      </c>
      <c r="AS117" s="34">
        <f t="shared" si="114"/>
        <v>0</v>
      </c>
      <c r="AT117" s="33">
        <f t="shared" si="182"/>
        <v>0</v>
      </c>
      <c r="AU117" s="34">
        <f t="shared" si="176"/>
        <v>0</v>
      </c>
      <c r="AV117" s="33">
        <f t="shared" si="177"/>
        <v>0</v>
      </c>
      <c r="AW117" s="34">
        <f t="shared" si="116"/>
        <v>0</v>
      </c>
      <c r="AX117" s="57">
        <f t="shared" si="119"/>
        <v>0</v>
      </c>
    </row>
    <row r="118" spans="1:50" ht="15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62"/>
        <v>0</v>
      </c>
      <c r="F118" s="74"/>
      <c r="G118" s="74"/>
      <c r="H118" s="75"/>
      <c r="I118" s="75"/>
      <c r="J118" s="75"/>
      <c r="K118" s="75"/>
      <c r="L118" s="33">
        <f t="shared" si="178"/>
        <v>0</v>
      </c>
      <c r="M118" s="34">
        <f t="shared" si="164"/>
        <v>0</v>
      </c>
      <c r="N118" s="33">
        <f t="shared" si="165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9"/>
        <v>0</v>
      </c>
      <c r="W118" s="34">
        <f t="shared" si="167"/>
        <v>0</v>
      </c>
      <c r="X118" s="33">
        <f t="shared" si="168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80"/>
        <v>0</v>
      </c>
      <c r="AG118" s="34">
        <f t="shared" si="170"/>
        <v>0</v>
      </c>
      <c r="AH118" s="33">
        <f t="shared" si="171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1"/>
        <v>0</v>
      </c>
      <c r="AQ118" s="34">
        <f t="shared" si="173"/>
        <v>0</v>
      </c>
      <c r="AR118" s="33">
        <f t="shared" si="174"/>
        <v>0</v>
      </c>
      <c r="AS118" s="34">
        <f t="shared" si="114"/>
        <v>0</v>
      </c>
      <c r="AT118" s="33">
        <f t="shared" si="182"/>
        <v>0</v>
      </c>
      <c r="AU118" s="34">
        <f t="shared" si="176"/>
        <v>0</v>
      </c>
      <c r="AV118" s="33">
        <f t="shared" si="177"/>
        <v>0</v>
      </c>
      <c r="AW118" s="34">
        <f t="shared" si="116"/>
        <v>0</v>
      </c>
      <c r="AX118" s="57">
        <f t="shared" si="119"/>
        <v>0</v>
      </c>
    </row>
    <row r="119" spans="1:50" ht="15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62"/>
        <v>0</v>
      </c>
      <c r="F119" s="74"/>
      <c r="G119" s="74"/>
      <c r="H119" s="75"/>
      <c r="I119" s="75"/>
      <c r="J119" s="75"/>
      <c r="K119" s="75"/>
      <c r="L119" s="33">
        <f t="shared" si="178"/>
        <v>0</v>
      </c>
      <c r="M119" s="34">
        <f t="shared" si="164"/>
        <v>0</v>
      </c>
      <c r="N119" s="33">
        <f t="shared" si="165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9"/>
        <v>0</v>
      </c>
      <c r="W119" s="34">
        <f t="shared" si="167"/>
        <v>0</v>
      </c>
      <c r="X119" s="33">
        <f t="shared" si="168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80"/>
        <v>0</v>
      </c>
      <c r="AG119" s="34">
        <f t="shared" si="170"/>
        <v>0</v>
      </c>
      <c r="AH119" s="33">
        <f t="shared" si="171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1"/>
        <v>0</v>
      </c>
      <c r="AQ119" s="34">
        <f t="shared" si="173"/>
        <v>0</v>
      </c>
      <c r="AR119" s="33">
        <f t="shared" si="174"/>
        <v>0</v>
      </c>
      <c r="AS119" s="34">
        <f t="shared" si="114"/>
        <v>0</v>
      </c>
      <c r="AT119" s="33">
        <f t="shared" si="182"/>
        <v>0</v>
      </c>
      <c r="AU119" s="34">
        <f t="shared" si="176"/>
        <v>0</v>
      </c>
      <c r="AV119" s="33">
        <f t="shared" si="177"/>
        <v>0</v>
      </c>
      <c r="AW119" s="34">
        <f t="shared" si="116"/>
        <v>0</v>
      </c>
      <c r="AX119" s="57">
        <f t="shared" si="119"/>
        <v>0</v>
      </c>
    </row>
    <row r="120" spans="1:50" ht="15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62"/>
        <v>0</v>
      </c>
      <c r="F120" s="74"/>
      <c r="G120" s="74"/>
      <c r="H120" s="75"/>
      <c r="I120" s="75"/>
      <c r="J120" s="75"/>
      <c r="K120" s="75"/>
      <c r="L120" s="33">
        <f t="shared" si="178"/>
        <v>0</v>
      </c>
      <c r="M120" s="34">
        <f t="shared" si="164"/>
        <v>0</v>
      </c>
      <c r="N120" s="33">
        <f t="shared" si="165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9"/>
        <v>0</v>
      </c>
      <c r="W120" s="34">
        <f t="shared" si="167"/>
        <v>0</v>
      </c>
      <c r="X120" s="33">
        <f t="shared" si="168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80"/>
        <v>0</v>
      </c>
      <c r="AG120" s="34">
        <f t="shared" si="170"/>
        <v>0</v>
      </c>
      <c r="AH120" s="33">
        <f t="shared" si="171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1"/>
        <v>0</v>
      </c>
      <c r="AQ120" s="34">
        <f t="shared" si="173"/>
        <v>0</v>
      </c>
      <c r="AR120" s="33">
        <f t="shared" si="174"/>
        <v>0</v>
      </c>
      <c r="AS120" s="34">
        <f t="shared" si="114"/>
        <v>0</v>
      </c>
      <c r="AT120" s="33">
        <f t="shared" si="182"/>
        <v>0</v>
      </c>
      <c r="AU120" s="34">
        <f t="shared" si="176"/>
        <v>0</v>
      </c>
      <c r="AV120" s="33">
        <f t="shared" si="177"/>
        <v>0</v>
      </c>
      <c r="AW120" s="34">
        <f t="shared" si="116"/>
        <v>0</v>
      </c>
      <c r="AX120" s="57">
        <f t="shared" si="119"/>
        <v>0</v>
      </c>
    </row>
    <row r="121" spans="1:50" ht="15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62"/>
        <v>0</v>
      </c>
      <c r="F121" s="74"/>
      <c r="G121" s="74"/>
      <c r="H121" s="75"/>
      <c r="I121" s="75"/>
      <c r="J121" s="75"/>
      <c r="K121" s="75"/>
      <c r="L121" s="33">
        <f t="shared" si="178"/>
        <v>0</v>
      </c>
      <c r="M121" s="34">
        <f t="shared" si="164"/>
        <v>0</v>
      </c>
      <c r="N121" s="33">
        <f t="shared" si="165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9"/>
        <v>0</v>
      </c>
      <c r="W121" s="34">
        <f t="shared" si="167"/>
        <v>0</v>
      </c>
      <c r="X121" s="33">
        <f t="shared" si="168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80"/>
        <v>0</v>
      </c>
      <c r="AG121" s="34">
        <f t="shared" si="170"/>
        <v>0</v>
      </c>
      <c r="AH121" s="33">
        <f t="shared" si="171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1"/>
        <v>0</v>
      </c>
      <c r="AQ121" s="34">
        <f t="shared" si="173"/>
        <v>0</v>
      </c>
      <c r="AR121" s="33">
        <f t="shared" si="174"/>
        <v>0</v>
      </c>
      <c r="AS121" s="34">
        <f t="shared" si="114"/>
        <v>0</v>
      </c>
      <c r="AT121" s="33">
        <f t="shared" si="182"/>
        <v>0</v>
      </c>
      <c r="AU121" s="34">
        <f t="shared" si="176"/>
        <v>0</v>
      </c>
      <c r="AV121" s="33">
        <f t="shared" si="177"/>
        <v>0</v>
      </c>
      <c r="AW121" s="34">
        <f t="shared" si="116"/>
        <v>0</v>
      </c>
      <c r="AX121" s="57">
        <f t="shared" si="119"/>
        <v>0</v>
      </c>
    </row>
    <row r="122" spans="1:50" ht="15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62"/>
        <v>0</v>
      </c>
      <c r="F122" s="74"/>
      <c r="G122" s="74"/>
      <c r="H122" s="75"/>
      <c r="I122" s="75"/>
      <c r="J122" s="75"/>
      <c r="K122" s="75"/>
      <c r="L122" s="33">
        <f t="shared" si="178"/>
        <v>0</v>
      </c>
      <c r="M122" s="34">
        <f t="shared" si="164"/>
        <v>0</v>
      </c>
      <c r="N122" s="33">
        <f t="shared" si="165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9"/>
        <v>0</v>
      </c>
      <c r="W122" s="34">
        <f t="shared" si="167"/>
        <v>0</v>
      </c>
      <c r="X122" s="33">
        <f t="shared" si="168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80"/>
        <v>0</v>
      </c>
      <c r="AG122" s="34">
        <f t="shared" si="170"/>
        <v>0</v>
      </c>
      <c r="AH122" s="33">
        <f t="shared" si="171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1"/>
        <v>0</v>
      </c>
      <c r="AQ122" s="34">
        <f t="shared" si="173"/>
        <v>0</v>
      </c>
      <c r="AR122" s="33">
        <f t="shared" si="174"/>
        <v>0</v>
      </c>
      <c r="AS122" s="34">
        <f t="shared" si="114"/>
        <v>0</v>
      </c>
      <c r="AT122" s="33">
        <f t="shared" si="182"/>
        <v>0</v>
      </c>
      <c r="AU122" s="34">
        <f t="shared" si="176"/>
        <v>0</v>
      </c>
      <c r="AV122" s="33">
        <f t="shared" si="177"/>
        <v>0</v>
      </c>
      <c r="AW122" s="34">
        <f t="shared" si="116"/>
        <v>0</v>
      </c>
      <c r="AX122" s="57">
        <f t="shared" si="119"/>
        <v>0</v>
      </c>
    </row>
    <row r="123" spans="1:50" ht="15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62"/>
        <v>0</v>
      </c>
      <c r="F123" s="74"/>
      <c r="G123" s="74"/>
      <c r="H123" s="75"/>
      <c r="I123" s="75"/>
      <c r="J123" s="75"/>
      <c r="K123" s="75"/>
      <c r="L123" s="33">
        <f t="shared" si="178"/>
        <v>0</v>
      </c>
      <c r="M123" s="34">
        <f t="shared" si="164"/>
        <v>0</v>
      </c>
      <c r="N123" s="33">
        <f t="shared" si="165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9"/>
        <v>0</v>
      </c>
      <c r="W123" s="34">
        <f t="shared" si="167"/>
        <v>0</v>
      </c>
      <c r="X123" s="33">
        <f t="shared" si="168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80"/>
        <v>0</v>
      </c>
      <c r="AG123" s="34">
        <f t="shared" si="170"/>
        <v>0</v>
      </c>
      <c r="AH123" s="33">
        <f t="shared" si="171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1"/>
        <v>0</v>
      </c>
      <c r="AQ123" s="34">
        <f t="shared" si="173"/>
        <v>0</v>
      </c>
      <c r="AR123" s="33">
        <f t="shared" si="174"/>
        <v>0</v>
      </c>
      <c r="AS123" s="34">
        <f t="shared" si="114"/>
        <v>0</v>
      </c>
      <c r="AT123" s="33">
        <f t="shared" si="182"/>
        <v>0</v>
      </c>
      <c r="AU123" s="34">
        <f t="shared" si="176"/>
        <v>0</v>
      </c>
      <c r="AV123" s="33">
        <f t="shared" si="177"/>
        <v>0</v>
      </c>
      <c r="AW123" s="34">
        <f t="shared" si="116"/>
        <v>0</v>
      </c>
      <c r="AX123" s="57">
        <f t="shared" si="119"/>
        <v>0</v>
      </c>
    </row>
    <row r="124" spans="1:50" ht="15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62"/>
        <v>0</v>
      </c>
      <c r="F124" s="74"/>
      <c r="G124" s="74"/>
      <c r="H124" s="75"/>
      <c r="I124" s="75"/>
      <c r="J124" s="75"/>
      <c r="K124" s="75"/>
      <c r="L124" s="33">
        <f t="shared" si="178"/>
        <v>0</v>
      </c>
      <c r="M124" s="34">
        <f t="shared" si="164"/>
        <v>0</v>
      </c>
      <c r="N124" s="33">
        <f t="shared" si="165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9"/>
        <v>0</v>
      </c>
      <c r="W124" s="34">
        <f t="shared" si="167"/>
        <v>0</v>
      </c>
      <c r="X124" s="33">
        <f t="shared" si="168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80"/>
        <v>0</v>
      </c>
      <c r="AG124" s="34">
        <f t="shared" si="170"/>
        <v>0</v>
      </c>
      <c r="AH124" s="33">
        <f t="shared" si="171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1"/>
        <v>0</v>
      </c>
      <c r="AQ124" s="34">
        <f t="shared" si="173"/>
        <v>0</v>
      </c>
      <c r="AR124" s="33">
        <f t="shared" si="174"/>
        <v>0</v>
      </c>
      <c r="AS124" s="34">
        <f t="shared" si="114"/>
        <v>0</v>
      </c>
      <c r="AT124" s="33">
        <f t="shared" si="182"/>
        <v>0</v>
      </c>
      <c r="AU124" s="34">
        <f t="shared" si="176"/>
        <v>0</v>
      </c>
      <c r="AV124" s="33">
        <f t="shared" si="177"/>
        <v>0</v>
      </c>
      <c r="AW124" s="34">
        <f t="shared" si="116"/>
        <v>0</v>
      </c>
      <c r="AX124" s="57">
        <f t="shared" si="119"/>
        <v>0</v>
      </c>
    </row>
    <row r="125" spans="1:50" ht="15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62"/>
        <v>0</v>
      </c>
      <c r="F125" s="74"/>
      <c r="G125" s="74"/>
      <c r="H125" s="75"/>
      <c r="I125" s="75"/>
      <c r="J125" s="75"/>
      <c r="K125" s="75"/>
      <c r="L125" s="33">
        <f t="shared" si="178"/>
        <v>0</v>
      </c>
      <c r="M125" s="34">
        <f t="shared" si="164"/>
        <v>0</v>
      </c>
      <c r="N125" s="33">
        <f t="shared" si="165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9"/>
        <v>0</v>
      </c>
      <c r="W125" s="34">
        <f t="shared" si="167"/>
        <v>0</v>
      </c>
      <c r="X125" s="33">
        <f t="shared" si="168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80"/>
        <v>0</v>
      </c>
      <c r="AG125" s="34">
        <f t="shared" si="170"/>
        <v>0</v>
      </c>
      <c r="AH125" s="33">
        <f t="shared" si="171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1"/>
        <v>0</v>
      </c>
      <c r="AQ125" s="34">
        <f t="shared" si="173"/>
        <v>0</v>
      </c>
      <c r="AR125" s="33">
        <f t="shared" si="174"/>
        <v>0</v>
      </c>
      <c r="AS125" s="34">
        <f t="shared" si="114"/>
        <v>0</v>
      </c>
      <c r="AT125" s="33">
        <f t="shared" si="182"/>
        <v>0</v>
      </c>
      <c r="AU125" s="34">
        <f t="shared" si="176"/>
        <v>0</v>
      </c>
      <c r="AV125" s="33">
        <f t="shared" si="177"/>
        <v>0</v>
      </c>
      <c r="AW125" s="34">
        <f t="shared" si="116"/>
        <v>0</v>
      </c>
      <c r="AX125" s="57">
        <f t="shared" si="119"/>
        <v>0</v>
      </c>
    </row>
    <row r="126" spans="1:50" ht="15" hidden="1" customHeight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62"/>
        <v>0</v>
      </c>
      <c r="F126" s="74"/>
      <c r="G126" s="74"/>
      <c r="H126" s="75"/>
      <c r="I126" s="75"/>
      <c r="J126" s="75"/>
      <c r="K126" s="75"/>
      <c r="L126" s="33">
        <f t="shared" si="178"/>
        <v>0</v>
      </c>
      <c r="M126" s="34">
        <f t="shared" si="164"/>
        <v>0</v>
      </c>
      <c r="N126" s="33">
        <f t="shared" si="165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9"/>
        <v>0</v>
      </c>
      <c r="W126" s="34">
        <f t="shared" si="167"/>
        <v>0</v>
      </c>
      <c r="X126" s="33">
        <f t="shared" si="168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80"/>
        <v>0</v>
      </c>
      <c r="AG126" s="34">
        <f t="shared" si="170"/>
        <v>0</v>
      </c>
      <c r="AH126" s="33">
        <f t="shared" si="171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1"/>
        <v>0</v>
      </c>
      <c r="AQ126" s="34">
        <f t="shared" si="173"/>
        <v>0</v>
      </c>
      <c r="AR126" s="33">
        <f t="shared" si="174"/>
        <v>0</v>
      </c>
      <c r="AS126" s="34">
        <f t="shared" si="114"/>
        <v>0</v>
      </c>
      <c r="AT126" s="33">
        <f t="shared" si="182"/>
        <v>0</v>
      </c>
      <c r="AU126" s="34">
        <f t="shared" si="176"/>
        <v>0</v>
      </c>
      <c r="AV126" s="33">
        <f t="shared" si="177"/>
        <v>0</v>
      </c>
      <c r="AW126" s="34">
        <f t="shared" si="116"/>
        <v>0</v>
      </c>
      <c r="AX126" s="57">
        <f t="shared" si="119"/>
        <v>0</v>
      </c>
    </row>
    <row r="127" spans="1:50" ht="15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62"/>
        <v>0</v>
      </c>
      <c r="F127" s="74"/>
      <c r="G127" s="74"/>
      <c r="H127" s="75"/>
      <c r="I127" s="75"/>
      <c r="J127" s="75"/>
      <c r="K127" s="75"/>
      <c r="L127" s="33">
        <f t="shared" si="178"/>
        <v>0</v>
      </c>
      <c r="M127" s="34">
        <f t="shared" si="164"/>
        <v>0</v>
      </c>
      <c r="N127" s="33">
        <f t="shared" si="165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9"/>
        <v>0</v>
      </c>
      <c r="W127" s="34">
        <f t="shared" si="167"/>
        <v>0</v>
      </c>
      <c r="X127" s="33">
        <f t="shared" si="168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80"/>
        <v>0</v>
      </c>
      <c r="AG127" s="34">
        <f t="shared" si="170"/>
        <v>0</v>
      </c>
      <c r="AH127" s="33">
        <f t="shared" si="171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1"/>
        <v>0</v>
      </c>
      <c r="AQ127" s="34">
        <f t="shared" si="173"/>
        <v>0</v>
      </c>
      <c r="AR127" s="33">
        <f t="shared" si="174"/>
        <v>0</v>
      </c>
      <c r="AS127" s="34">
        <f t="shared" si="114"/>
        <v>0</v>
      </c>
      <c r="AT127" s="33">
        <f t="shared" si="182"/>
        <v>0</v>
      </c>
      <c r="AU127" s="34">
        <f t="shared" si="176"/>
        <v>0</v>
      </c>
      <c r="AV127" s="33">
        <f t="shared" si="177"/>
        <v>0</v>
      </c>
      <c r="AW127" s="34">
        <f t="shared" si="116"/>
        <v>0</v>
      </c>
      <c r="AX127" s="57">
        <f t="shared" si="119"/>
        <v>0</v>
      </c>
    </row>
    <row r="128" spans="1:50" ht="15" customHeight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62"/>
        <v>0</v>
      </c>
      <c r="F128" s="74"/>
      <c r="G128" s="74"/>
      <c r="H128" s="75"/>
      <c r="I128" s="75"/>
      <c r="J128" s="75"/>
      <c r="K128" s="75"/>
      <c r="L128" s="33">
        <f t="shared" si="178"/>
        <v>0</v>
      </c>
      <c r="M128" s="34">
        <f t="shared" si="164"/>
        <v>0</v>
      </c>
      <c r="N128" s="33">
        <f t="shared" si="165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9"/>
        <v>0</v>
      </c>
      <c r="W128" s="34">
        <f t="shared" si="167"/>
        <v>0</v>
      </c>
      <c r="X128" s="33">
        <f t="shared" si="168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80"/>
        <v>0</v>
      </c>
      <c r="AG128" s="34">
        <f t="shared" si="170"/>
        <v>0</v>
      </c>
      <c r="AH128" s="33">
        <f t="shared" si="171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1"/>
        <v>0</v>
      </c>
      <c r="AQ128" s="34">
        <f t="shared" si="173"/>
        <v>0</v>
      </c>
      <c r="AR128" s="33">
        <f t="shared" si="174"/>
        <v>0</v>
      </c>
      <c r="AS128" s="34">
        <f t="shared" si="114"/>
        <v>0</v>
      </c>
      <c r="AT128" s="33">
        <f t="shared" si="182"/>
        <v>0</v>
      </c>
      <c r="AU128" s="34">
        <f t="shared" si="176"/>
        <v>0</v>
      </c>
      <c r="AV128" s="33">
        <f t="shared" si="177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customHeight="1" x14ac:dyDescent="0.25">
      <c r="A129" s="38">
        <v>50000</v>
      </c>
      <c r="B129" s="39" t="s">
        <v>115</v>
      </c>
      <c r="C129" s="40">
        <f t="shared" ref="C129:D129" si="183">SUM(C130)</f>
        <v>0</v>
      </c>
      <c r="D129" s="40">
        <f t="shared" si="183"/>
        <v>0</v>
      </c>
      <c r="E129" s="40">
        <f>SUM(E130)</f>
        <v>0</v>
      </c>
      <c r="F129" s="67">
        <f t="shared" ref="F129:L129" si="184">SUM(F130)</f>
        <v>0</v>
      </c>
      <c r="G129" s="67">
        <f t="shared" si="184"/>
        <v>0</v>
      </c>
      <c r="H129" s="67">
        <f t="shared" si="184"/>
        <v>0</v>
      </c>
      <c r="I129" s="67">
        <f t="shared" si="184"/>
        <v>0</v>
      </c>
      <c r="J129" s="67">
        <f t="shared" si="184"/>
        <v>0</v>
      </c>
      <c r="K129" s="67">
        <f t="shared" si="184"/>
        <v>0</v>
      </c>
      <c r="L129" s="40">
        <f t="shared" si="184"/>
        <v>0</v>
      </c>
      <c r="M129" s="26">
        <f t="shared" si="164"/>
        <v>0</v>
      </c>
      <c r="N129" s="40">
        <f>SUM(N130)</f>
        <v>0</v>
      </c>
      <c r="O129" s="26">
        <f t="shared" si="102"/>
        <v>0</v>
      </c>
      <c r="P129" s="67">
        <f t="shared" ref="P129:U129" si="185">SUM(P130)</f>
        <v>0</v>
      </c>
      <c r="Q129" s="67">
        <f t="shared" si="185"/>
        <v>0</v>
      </c>
      <c r="R129" s="67">
        <f t="shared" si="185"/>
        <v>0</v>
      </c>
      <c r="S129" s="67">
        <f t="shared" si="185"/>
        <v>0</v>
      </c>
      <c r="T129" s="67">
        <f t="shared" si="185"/>
        <v>0</v>
      </c>
      <c r="U129" s="67">
        <f t="shared" si="185"/>
        <v>0</v>
      </c>
      <c r="V129" s="40">
        <f t="shared" ref="V129" si="186">SUM(V130)</f>
        <v>0</v>
      </c>
      <c r="W129" s="26">
        <f t="shared" si="167"/>
        <v>0</v>
      </c>
      <c r="X129" s="67">
        <f t="shared" ref="X129" si="187">SUM(X130)</f>
        <v>0</v>
      </c>
      <c r="Y129" s="26">
        <f t="shared" si="106"/>
        <v>0</v>
      </c>
      <c r="Z129" s="40">
        <f t="shared" ref="Z129:AE129" si="188">SUM(Z130)</f>
        <v>0</v>
      </c>
      <c r="AA129" s="40">
        <f t="shared" si="188"/>
        <v>0</v>
      </c>
      <c r="AB129" s="40">
        <f t="shared" si="188"/>
        <v>0</v>
      </c>
      <c r="AC129" s="40">
        <f t="shared" si="188"/>
        <v>0</v>
      </c>
      <c r="AD129" s="40">
        <f t="shared" si="188"/>
        <v>0</v>
      </c>
      <c r="AE129" s="40">
        <f t="shared" si="188"/>
        <v>0</v>
      </c>
      <c r="AF129" s="40">
        <f t="shared" ref="AF129" si="189">SUM(AF130)</f>
        <v>0</v>
      </c>
      <c r="AG129" s="26">
        <f t="shared" si="170"/>
        <v>0</v>
      </c>
      <c r="AH129" s="40">
        <f>SUM(AH130)</f>
        <v>0</v>
      </c>
      <c r="AI129" s="26">
        <f t="shared" si="110"/>
        <v>0</v>
      </c>
      <c r="AJ129" s="40">
        <f t="shared" ref="AJ129:AO129" si="190">SUM(AJ130)</f>
        <v>0</v>
      </c>
      <c r="AK129" s="40">
        <f t="shared" si="190"/>
        <v>0</v>
      </c>
      <c r="AL129" s="40">
        <f t="shared" si="190"/>
        <v>0</v>
      </c>
      <c r="AM129" s="40">
        <f t="shared" si="190"/>
        <v>0</v>
      </c>
      <c r="AN129" s="40">
        <f t="shared" si="190"/>
        <v>0</v>
      </c>
      <c r="AO129" s="40">
        <f t="shared" si="190"/>
        <v>0</v>
      </c>
      <c r="AP129" s="40">
        <f t="shared" ref="AP129" si="191">SUM(AP130)</f>
        <v>0</v>
      </c>
      <c r="AQ129" s="26">
        <f t="shared" si="173"/>
        <v>0</v>
      </c>
      <c r="AR129" s="40">
        <f>SUM(AR130)</f>
        <v>0</v>
      </c>
      <c r="AS129" s="26">
        <f t="shared" si="114"/>
        <v>0</v>
      </c>
      <c r="AT129" s="40">
        <f t="shared" ref="AT129" si="192">SUM(AT130)</f>
        <v>0</v>
      </c>
      <c r="AU129" s="26">
        <f t="shared" si="176"/>
        <v>0</v>
      </c>
      <c r="AV129" s="40">
        <f>SUM(AV130)</f>
        <v>0</v>
      </c>
      <c r="AW129" s="26">
        <f t="shared" si="116"/>
        <v>0</v>
      </c>
      <c r="AX129" s="40">
        <f>SUM(AX130)</f>
        <v>0</v>
      </c>
    </row>
    <row r="130" spans="1:50" ht="15" customHeight="1" x14ac:dyDescent="0.25">
      <c r="A130" s="37">
        <v>57100</v>
      </c>
      <c r="B130" s="30" t="s">
        <v>116</v>
      </c>
      <c r="C130" s="36">
        <v>0</v>
      </c>
      <c r="D130" s="36"/>
      <c r="E130" s="36">
        <v>0</v>
      </c>
      <c r="F130" s="74"/>
      <c r="G130" s="74"/>
      <c r="H130" s="75"/>
      <c r="I130" s="75"/>
      <c r="J130" s="75"/>
      <c r="K130" s="75"/>
      <c r="L130" s="33">
        <f>F130+H130+J130</f>
        <v>0</v>
      </c>
      <c r="M130" s="34">
        <f t="shared" ref="M130" si="193">(IFERROR(L130/$E130,0))</f>
        <v>0</v>
      </c>
      <c r="N130" s="33">
        <f>G130+I130+K130</f>
        <v>0</v>
      </c>
      <c r="O130" s="34">
        <f t="shared" ref="O130" si="194">(IFERROR(N130/L130,0))</f>
        <v>0</v>
      </c>
      <c r="P130" s="56"/>
      <c r="Q130" s="56"/>
      <c r="R130" s="36"/>
      <c r="S130" s="36"/>
      <c r="T130" s="36"/>
      <c r="U130" s="36"/>
      <c r="V130" s="33">
        <f>P130+R130+T130</f>
        <v>0</v>
      </c>
      <c r="W130" s="34">
        <f>(IFERROR(V130/$E130,0))</f>
        <v>0</v>
      </c>
      <c r="X130" s="33">
        <f>Q130+S130+U130</f>
        <v>0</v>
      </c>
      <c r="Y130" s="34">
        <f t="shared" ref="Y130" si="195">(IFERROR(X130/V130,0))</f>
        <v>0</v>
      </c>
      <c r="Z130" s="36"/>
      <c r="AA130" s="36"/>
      <c r="AB130" s="36"/>
      <c r="AC130" s="36"/>
      <c r="AD130" s="36"/>
      <c r="AE130" s="36"/>
      <c r="AF130" s="33">
        <f t="shared" ref="AF130" si="196">Z130+AB130+AD130</f>
        <v>0</v>
      </c>
      <c r="AG130" s="34">
        <f t="shared" ref="AG130" si="197">(IFERROR(AF130/$E130,0))</f>
        <v>0</v>
      </c>
      <c r="AH130" s="33">
        <f t="shared" ref="AH130" si="198">AA130+AC130+AE130</f>
        <v>0</v>
      </c>
      <c r="AI130" s="34">
        <f t="shared" ref="AI130" si="199">(IFERROR(AH130/AF130,0))</f>
        <v>0</v>
      </c>
      <c r="AJ130" s="36"/>
      <c r="AK130" s="36"/>
      <c r="AL130" s="36"/>
      <c r="AM130" s="36"/>
      <c r="AN130" s="36"/>
      <c r="AO130" s="36"/>
      <c r="AP130" s="33">
        <f t="shared" ref="AP130" si="200">AJ130+AL130+AN130</f>
        <v>0</v>
      </c>
      <c r="AQ130" s="34">
        <f t="shared" ref="AQ130" si="201">(IFERROR(AP130/$E130,0))</f>
        <v>0</v>
      </c>
      <c r="AR130" s="33">
        <f t="shared" ref="AR130" si="202">AK130+AM130+AO130</f>
        <v>0</v>
      </c>
      <c r="AS130" s="34">
        <f t="shared" ref="AS130" si="203">(IFERROR(AR130/AP130,0))</f>
        <v>0</v>
      </c>
      <c r="AT130" s="33">
        <f t="shared" ref="AT130" si="204">L130+V130+AF130+AP130</f>
        <v>0</v>
      </c>
      <c r="AU130" s="34">
        <f t="shared" ref="AU130" si="205">(IFERROR(AT130/$E130,0))</f>
        <v>0</v>
      </c>
      <c r="AV130" s="33">
        <f t="shared" ref="AV130" si="206">N130+X130+AH130+AR130</f>
        <v>0</v>
      </c>
      <c r="AW130" s="34">
        <f t="shared" ref="AW130" si="207">(IFERROR(AV130/AT130,0))</f>
        <v>0</v>
      </c>
      <c r="AX130" s="57">
        <f t="shared" ref="AX130" si="208">E130-AT130</f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09">SUM(C132:C134)</f>
        <v>0</v>
      </c>
      <c r="D131" s="40">
        <f t="shared" si="209"/>
        <v>0</v>
      </c>
      <c r="E131" s="40">
        <f>SUM(E132:E134)</f>
        <v>0</v>
      </c>
      <c r="F131" s="67">
        <f t="shared" ref="F131:V131" si="210">SUM(F132:F134)</f>
        <v>0</v>
      </c>
      <c r="G131" s="67">
        <f t="shared" si="210"/>
        <v>0</v>
      </c>
      <c r="H131" s="67">
        <f t="shared" si="210"/>
        <v>0</v>
      </c>
      <c r="I131" s="67">
        <f t="shared" si="210"/>
        <v>0</v>
      </c>
      <c r="J131" s="67">
        <f t="shared" si="210"/>
        <v>0</v>
      </c>
      <c r="K131" s="67">
        <f t="shared" si="210"/>
        <v>0</v>
      </c>
      <c r="L131" s="40">
        <f t="shared" si="210"/>
        <v>0</v>
      </c>
      <c r="M131" s="26">
        <f t="shared" si="164"/>
        <v>0</v>
      </c>
      <c r="N131" s="40">
        <f t="shared" si="210"/>
        <v>0</v>
      </c>
      <c r="O131" s="26">
        <f t="shared" si="102"/>
        <v>0</v>
      </c>
      <c r="P131" s="67">
        <f t="shared" si="210"/>
        <v>0</v>
      </c>
      <c r="Q131" s="67">
        <f t="shared" si="210"/>
        <v>0</v>
      </c>
      <c r="R131" s="67">
        <f t="shared" si="210"/>
        <v>0</v>
      </c>
      <c r="S131" s="67">
        <f t="shared" si="210"/>
        <v>0</v>
      </c>
      <c r="T131" s="67">
        <f t="shared" si="210"/>
        <v>0</v>
      </c>
      <c r="U131" s="67">
        <f t="shared" si="210"/>
        <v>0</v>
      </c>
      <c r="V131" s="40">
        <f t="shared" si="210"/>
        <v>0</v>
      </c>
      <c r="W131" s="26">
        <f t="shared" si="167"/>
        <v>0</v>
      </c>
      <c r="X131" s="40">
        <f t="shared" ref="X131" si="211">SUM(X132:X134)</f>
        <v>0</v>
      </c>
      <c r="Y131" s="26">
        <f t="shared" si="106"/>
        <v>0</v>
      </c>
      <c r="Z131" s="67">
        <f t="shared" ref="Z131:AF131" si="212">SUM(Z132:Z134)</f>
        <v>0</v>
      </c>
      <c r="AA131" s="67">
        <f t="shared" si="212"/>
        <v>0</v>
      </c>
      <c r="AB131" s="67">
        <f t="shared" si="212"/>
        <v>0</v>
      </c>
      <c r="AC131" s="67">
        <f t="shared" si="212"/>
        <v>0</v>
      </c>
      <c r="AD131" s="67">
        <f t="shared" si="212"/>
        <v>0</v>
      </c>
      <c r="AE131" s="67">
        <f t="shared" si="212"/>
        <v>0</v>
      </c>
      <c r="AF131" s="40">
        <f t="shared" si="212"/>
        <v>0</v>
      </c>
      <c r="AG131" s="26">
        <f t="shared" si="170"/>
        <v>0</v>
      </c>
      <c r="AH131" s="40">
        <f t="shared" ref="AH131" si="213">SUM(AH132:AH134)</f>
        <v>0</v>
      </c>
      <c r="AI131" s="26">
        <f t="shared" si="110"/>
        <v>0</v>
      </c>
      <c r="AJ131" s="67">
        <f t="shared" ref="AJ131:AP131" si="214">SUM(AJ132:AJ134)</f>
        <v>0</v>
      </c>
      <c r="AK131" s="67">
        <f t="shared" si="214"/>
        <v>0</v>
      </c>
      <c r="AL131" s="67">
        <f t="shared" si="214"/>
        <v>0</v>
      </c>
      <c r="AM131" s="67">
        <f t="shared" si="214"/>
        <v>0</v>
      </c>
      <c r="AN131" s="67">
        <f t="shared" si="214"/>
        <v>0</v>
      </c>
      <c r="AO131" s="67">
        <f t="shared" si="214"/>
        <v>0</v>
      </c>
      <c r="AP131" s="40">
        <f t="shared" si="214"/>
        <v>0</v>
      </c>
      <c r="AQ131" s="26">
        <f t="shared" si="173"/>
        <v>0</v>
      </c>
      <c r="AR131" s="40">
        <f t="shared" ref="AR131" si="215">SUM(AR132:AR134)</f>
        <v>0</v>
      </c>
      <c r="AS131" s="26">
        <f t="shared" si="114"/>
        <v>0</v>
      </c>
      <c r="AT131" s="40">
        <f t="shared" ref="AT131" si="216">SUM(AT132:AT134)</f>
        <v>0</v>
      </c>
      <c r="AU131" s="26">
        <f t="shared" si="176"/>
        <v>0</v>
      </c>
      <c r="AV131" s="40">
        <f t="shared" ref="AV131" si="217">SUM(AV132:AV134)</f>
        <v>0</v>
      </c>
      <c r="AW131" s="26">
        <f t="shared" si="116"/>
        <v>0</v>
      </c>
      <c r="AX131" s="40">
        <f t="shared" ref="AX131" si="218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19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20">F132+H132+J132</f>
        <v>0</v>
      </c>
      <c r="M132" s="34">
        <f t="shared" si="164"/>
        <v>0</v>
      </c>
      <c r="N132" s="33">
        <f t="shared" ref="N132:N134" si="221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22">P132+R132+T132</f>
        <v>0</v>
      </c>
      <c r="W132" s="34">
        <f t="shared" si="167"/>
        <v>0</v>
      </c>
      <c r="X132" s="33">
        <f t="shared" ref="X132:X134" si="223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24">Z132+AB132+AD132</f>
        <v>0</v>
      </c>
      <c r="AG132" s="34">
        <f t="shared" si="170"/>
        <v>0</v>
      </c>
      <c r="AH132" s="33">
        <f t="shared" ref="AH132:AH134" si="225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26">AJ132+AL132+AN132</f>
        <v>0</v>
      </c>
      <c r="AQ132" s="34">
        <f t="shared" si="173"/>
        <v>0</v>
      </c>
      <c r="AR132" s="33">
        <f t="shared" ref="AR132:AR134" si="227">AK132+AM132+AO132</f>
        <v>0</v>
      </c>
      <c r="AS132" s="34">
        <f t="shared" si="114"/>
        <v>0</v>
      </c>
      <c r="AT132" s="33">
        <f t="shared" ref="AT132:AT134" si="228">L132+V132+AF132+AP132</f>
        <v>0</v>
      </c>
      <c r="AU132" s="34">
        <f t="shared" si="176"/>
        <v>0</v>
      </c>
      <c r="AV132" s="33">
        <f t="shared" ref="AV132:AV134" si="229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19"/>
        <v>0</v>
      </c>
      <c r="F133" s="56"/>
      <c r="G133" s="56"/>
      <c r="H133" s="36"/>
      <c r="I133" s="36"/>
      <c r="J133" s="36"/>
      <c r="K133" s="36"/>
      <c r="L133" s="33">
        <f t="shared" si="220"/>
        <v>0</v>
      </c>
      <c r="M133" s="34">
        <f t="shared" si="164"/>
        <v>0</v>
      </c>
      <c r="N133" s="33">
        <f t="shared" si="221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22"/>
        <v>0</v>
      </c>
      <c r="W133" s="34">
        <f t="shared" si="167"/>
        <v>0</v>
      </c>
      <c r="X133" s="33">
        <f t="shared" si="223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24"/>
        <v>0</v>
      </c>
      <c r="AG133" s="34">
        <f t="shared" si="170"/>
        <v>0</v>
      </c>
      <c r="AH133" s="33">
        <f t="shared" si="225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26"/>
        <v>0</v>
      </c>
      <c r="AQ133" s="34">
        <f t="shared" si="173"/>
        <v>0</v>
      </c>
      <c r="AR133" s="33">
        <f t="shared" si="227"/>
        <v>0</v>
      </c>
      <c r="AS133" s="34">
        <f t="shared" si="114"/>
        <v>0</v>
      </c>
      <c r="AT133" s="33">
        <f t="shared" si="228"/>
        <v>0</v>
      </c>
      <c r="AU133" s="34">
        <f t="shared" si="176"/>
        <v>0</v>
      </c>
      <c r="AV133" s="33">
        <f t="shared" si="229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19"/>
        <v>0</v>
      </c>
      <c r="F134" s="74"/>
      <c r="G134" s="74"/>
      <c r="H134" s="75"/>
      <c r="I134" s="75"/>
      <c r="J134" s="75"/>
      <c r="K134" s="75"/>
      <c r="L134" s="33">
        <f t="shared" si="220"/>
        <v>0</v>
      </c>
      <c r="M134" s="34">
        <f t="shared" si="164"/>
        <v>0</v>
      </c>
      <c r="N134" s="33">
        <f t="shared" si="221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22"/>
        <v>0</v>
      </c>
      <c r="W134" s="34">
        <f t="shared" si="167"/>
        <v>0</v>
      </c>
      <c r="X134" s="33">
        <f t="shared" si="223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24"/>
        <v>0</v>
      </c>
      <c r="AG134" s="34">
        <f t="shared" si="170"/>
        <v>0</v>
      </c>
      <c r="AH134" s="33">
        <f t="shared" si="225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26"/>
        <v>0</v>
      </c>
      <c r="AQ134" s="34">
        <f t="shared" si="173"/>
        <v>0</v>
      </c>
      <c r="AR134" s="33">
        <f t="shared" si="227"/>
        <v>0</v>
      </c>
      <c r="AS134" s="34">
        <f t="shared" si="114"/>
        <v>0</v>
      </c>
      <c r="AT134" s="33">
        <f t="shared" si="228"/>
        <v>0</v>
      </c>
      <c r="AU134" s="34">
        <f t="shared" si="176"/>
        <v>0</v>
      </c>
      <c r="AV134" s="33">
        <f t="shared" si="229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L135" si="230">SUM(D136:D139)</f>
        <v>0</v>
      </c>
      <c r="E135" s="40">
        <f t="shared" si="230"/>
        <v>0</v>
      </c>
      <c r="F135" s="40">
        <f t="shared" si="230"/>
        <v>0</v>
      </c>
      <c r="G135" s="40">
        <f t="shared" si="230"/>
        <v>0</v>
      </c>
      <c r="H135" s="40">
        <f t="shared" si="230"/>
        <v>0</v>
      </c>
      <c r="I135" s="40">
        <f t="shared" si="230"/>
        <v>0</v>
      </c>
      <c r="J135" s="40">
        <f t="shared" si="230"/>
        <v>0</v>
      </c>
      <c r="K135" s="40">
        <f t="shared" si="230"/>
        <v>0</v>
      </c>
      <c r="L135" s="40">
        <f t="shared" si="230"/>
        <v>0</v>
      </c>
      <c r="M135" s="26">
        <f t="shared" si="164"/>
        <v>0</v>
      </c>
      <c r="N135" s="40">
        <f t="shared" ref="N135" si="231">SUM(N136:N138)</f>
        <v>0</v>
      </c>
      <c r="O135" s="26">
        <f t="shared" si="102"/>
        <v>0</v>
      </c>
      <c r="P135" s="40">
        <f t="shared" ref="P135" si="232">SUM(P136:P139)</f>
        <v>0</v>
      </c>
      <c r="Q135" s="40">
        <f t="shared" ref="Q135" si="233">SUM(Q136:Q139)</f>
        <v>0</v>
      </c>
      <c r="R135" s="40">
        <f t="shared" ref="R135" si="234">SUM(R136:R139)</f>
        <v>0</v>
      </c>
      <c r="S135" s="40">
        <f t="shared" ref="S135" si="235">SUM(S136:S139)</f>
        <v>0</v>
      </c>
      <c r="T135" s="40">
        <f t="shared" ref="T135" si="236">SUM(T136:T139)</f>
        <v>0</v>
      </c>
      <c r="U135" s="40">
        <f t="shared" ref="U135" si="237">SUM(U136:U139)</f>
        <v>0</v>
      </c>
      <c r="V135" s="40">
        <f t="shared" ref="V135" si="238">SUM(V136:V139)</f>
        <v>0</v>
      </c>
      <c r="W135" s="26">
        <f t="shared" si="167"/>
        <v>0</v>
      </c>
      <c r="X135" s="40">
        <f t="shared" ref="X135" si="239">SUM(X136:X138)</f>
        <v>0</v>
      </c>
      <c r="Y135" s="26">
        <f t="shared" si="106"/>
        <v>0</v>
      </c>
      <c r="Z135" s="40">
        <f t="shared" ref="Z135" si="240">SUM(Z136:Z139)</f>
        <v>0</v>
      </c>
      <c r="AA135" s="40">
        <f t="shared" ref="AA135" si="241">SUM(AA136:AA139)</f>
        <v>0</v>
      </c>
      <c r="AB135" s="40">
        <f t="shared" ref="AB135" si="242">SUM(AB136:AB139)</f>
        <v>0</v>
      </c>
      <c r="AC135" s="40">
        <f t="shared" ref="AC135" si="243">SUM(AC136:AC139)</f>
        <v>0</v>
      </c>
      <c r="AD135" s="40">
        <f t="shared" ref="AD135" si="244">SUM(AD136:AD139)</f>
        <v>0</v>
      </c>
      <c r="AE135" s="40">
        <f t="shared" ref="AE135" si="245">SUM(AE136:AE139)</f>
        <v>0</v>
      </c>
      <c r="AF135" s="40">
        <f t="shared" ref="AF135" si="246">SUM(AF136:AF139)</f>
        <v>0</v>
      </c>
      <c r="AG135" s="26">
        <f t="shared" si="170"/>
        <v>0</v>
      </c>
      <c r="AH135" s="40">
        <f t="shared" ref="AH135" si="247">SUM(AH136:AH138)</f>
        <v>0</v>
      </c>
      <c r="AI135" s="26">
        <f t="shared" si="110"/>
        <v>0</v>
      </c>
      <c r="AJ135" s="40">
        <f t="shared" ref="AJ135" si="248">SUM(AJ136:AJ139)</f>
        <v>0</v>
      </c>
      <c r="AK135" s="40">
        <f t="shared" ref="AK135" si="249">SUM(AK136:AK139)</f>
        <v>0</v>
      </c>
      <c r="AL135" s="40">
        <f t="shared" ref="AL135" si="250">SUM(AL136:AL139)</f>
        <v>0</v>
      </c>
      <c r="AM135" s="40">
        <f t="shared" ref="AM135" si="251">SUM(AM136:AM139)</f>
        <v>0</v>
      </c>
      <c r="AN135" s="40">
        <f t="shared" ref="AN135" si="252">SUM(AN136:AN139)</f>
        <v>0</v>
      </c>
      <c r="AO135" s="40">
        <f t="shared" ref="AO135" si="253">SUM(AO136:AO139)</f>
        <v>0</v>
      </c>
      <c r="AP135" s="40">
        <f t="shared" ref="AP135" si="254">SUM(AP136:AP139)</f>
        <v>0</v>
      </c>
      <c r="AQ135" s="26">
        <f t="shared" si="173"/>
        <v>0</v>
      </c>
      <c r="AR135" s="40">
        <f t="shared" ref="AR135" si="255">SUM(AR136:AR138)</f>
        <v>0</v>
      </c>
      <c r="AS135" s="26">
        <f t="shared" si="114"/>
        <v>0</v>
      </c>
      <c r="AT135" s="40">
        <f t="shared" ref="AT135" si="256">SUM(AT136:AT139)</f>
        <v>0</v>
      </c>
      <c r="AU135" s="26">
        <f t="shared" si="176"/>
        <v>0</v>
      </c>
      <c r="AV135" s="40">
        <f t="shared" ref="AV135" si="257">SUM(AV136:AV138)</f>
        <v>0</v>
      </c>
      <c r="AW135" s="26">
        <f t="shared" si="116"/>
        <v>0</v>
      </c>
      <c r="AX135" s="40">
        <f t="shared" ref="AX135" si="258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59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60">F136+H136+J136</f>
        <v>0</v>
      </c>
      <c r="M136" s="34">
        <f t="shared" si="164"/>
        <v>0</v>
      </c>
      <c r="N136" s="33">
        <f t="shared" ref="N136:N138" si="261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62">P136+R136+T136</f>
        <v>0</v>
      </c>
      <c r="W136" s="34">
        <f t="shared" si="167"/>
        <v>0</v>
      </c>
      <c r="X136" s="33">
        <f t="shared" ref="X136:X138" si="263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64">Z136+AB136+AD136</f>
        <v>0</v>
      </c>
      <c r="AG136" s="34">
        <f t="shared" si="170"/>
        <v>0</v>
      </c>
      <c r="AH136" s="33">
        <f t="shared" ref="AH136:AH138" si="265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66">AJ136+AL136+AN136</f>
        <v>0</v>
      </c>
      <c r="AQ136" s="34">
        <f t="shared" si="173"/>
        <v>0</v>
      </c>
      <c r="AR136" s="33">
        <f t="shared" ref="AR136:AR138" si="267">AK136+AM136+AO136</f>
        <v>0</v>
      </c>
      <c r="AS136" s="34">
        <f t="shared" si="114"/>
        <v>0</v>
      </c>
      <c r="AT136" s="33">
        <f t="shared" ref="AT136:AT138" si="268">L136+V136+AF136+AP136</f>
        <v>0</v>
      </c>
      <c r="AU136" s="34">
        <f t="shared" si="176"/>
        <v>0</v>
      </c>
      <c r="AV136" s="33">
        <f t="shared" ref="AV136:AV138" si="269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59"/>
        <v>0</v>
      </c>
      <c r="F137" s="74"/>
      <c r="G137" s="74"/>
      <c r="H137" s="75"/>
      <c r="I137" s="75"/>
      <c r="J137" s="75"/>
      <c r="K137" s="75"/>
      <c r="L137" s="33">
        <f t="shared" si="260"/>
        <v>0</v>
      </c>
      <c r="M137" s="34">
        <f t="shared" si="164"/>
        <v>0</v>
      </c>
      <c r="N137" s="33">
        <f t="shared" si="261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62"/>
        <v>0</v>
      </c>
      <c r="W137" s="34">
        <f t="shared" si="167"/>
        <v>0</v>
      </c>
      <c r="X137" s="33">
        <f t="shared" si="263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64"/>
        <v>0</v>
      </c>
      <c r="AG137" s="34">
        <f t="shared" si="170"/>
        <v>0</v>
      </c>
      <c r="AH137" s="33">
        <f t="shared" si="265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66"/>
        <v>0</v>
      </c>
      <c r="AQ137" s="34">
        <f t="shared" si="173"/>
        <v>0</v>
      </c>
      <c r="AR137" s="33">
        <f t="shared" si="267"/>
        <v>0</v>
      </c>
      <c r="AS137" s="34">
        <f t="shared" si="114"/>
        <v>0</v>
      </c>
      <c r="AT137" s="33">
        <f t="shared" si="268"/>
        <v>0</v>
      </c>
      <c r="AU137" s="34">
        <f t="shared" si="176"/>
        <v>0</v>
      </c>
      <c r="AV137" s="33">
        <f t="shared" si="269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59"/>
        <v>0</v>
      </c>
      <c r="F138" s="74"/>
      <c r="G138" s="74"/>
      <c r="H138" s="75"/>
      <c r="I138" s="75"/>
      <c r="J138" s="75"/>
      <c r="K138" s="75"/>
      <c r="L138" s="33">
        <f t="shared" si="260"/>
        <v>0</v>
      </c>
      <c r="M138" s="34">
        <f t="shared" si="164"/>
        <v>0</v>
      </c>
      <c r="N138" s="33">
        <f t="shared" si="261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62"/>
        <v>0</v>
      </c>
      <c r="W138" s="34">
        <f t="shared" si="167"/>
        <v>0</v>
      </c>
      <c r="X138" s="33">
        <f t="shared" si="263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64"/>
        <v>0</v>
      </c>
      <c r="AG138" s="34">
        <f t="shared" si="170"/>
        <v>0</v>
      </c>
      <c r="AH138" s="33">
        <f t="shared" si="265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66"/>
        <v>0</v>
      </c>
      <c r="AQ138" s="34">
        <f t="shared" si="173"/>
        <v>0</v>
      </c>
      <c r="AR138" s="33">
        <f t="shared" si="267"/>
        <v>0</v>
      </c>
      <c r="AS138" s="34">
        <f t="shared" si="114"/>
        <v>0</v>
      </c>
      <c r="AT138" s="33">
        <f t="shared" si="268"/>
        <v>0</v>
      </c>
      <c r="AU138" s="34">
        <f t="shared" si="176"/>
        <v>0</v>
      </c>
      <c r="AV138" s="33">
        <f t="shared" si="269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70">SUM(C139:D139)</f>
        <v>0</v>
      </c>
      <c r="F139" s="74"/>
      <c r="G139" s="74"/>
      <c r="H139" s="75"/>
      <c r="I139" s="75"/>
      <c r="J139" s="75"/>
      <c r="K139" s="75"/>
      <c r="L139" s="33">
        <f t="shared" ref="L139" si="271">F139+H139+J139</f>
        <v>0</v>
      </c>
      <c r="M139" s="34">
        <f t="shared" ref="M139:M140" si="272">(IFERROR(L139/$E139,0))</f>
        <v>0</v>
      </c>
      <c r="N139" s="33">
        <f t="shared" ref="N139" si="273">G139+I139+K139</f>
        <v>0</v>
      </c>
      <c r="O139" s="34">
        <f t="shared" ref="O139:O140" si="274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75">P139+R139+T139</f>
        <v>0</v>
      </c>
      <c r="W139" s="34">
        <f t="shared" ref="W139:W140" si="276">(IFERROR(V139/$E139,0))</f>
        <v>0</v>
      </c>
      <c r="X139" s="33">
        <f t="shared" ref="X139" si="277">Q139+S139+U139</f>
        <v>0</v>
      </c>
      <c r="Y139" s="34">
        <f t="shared" ref="Y139:Y140" si="278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79">Z139+AB139+AD139</f>
        <v>0</v>
      </c>
      <c r="AG139" s="34">
        <f t="shared" ref="AG139:AG140" si="280">(IFERROR(AF139/$E139,0))</f>
        <v>0</v>
      </c>
      <c r="AH139" s="33">
        <f t="shared" ref="AH139" si="281">AA139+AC139+AE139</f>
        <v>0</v>
      </c>
      <c r="AI139" s="34">
        <f t="shared" ref="AI139:AI140" si="282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83">AJ139+AL139+AN139</f>
        <v>0</v>
      </c>
      <c r="AQ139" s="34">
        <f t="shared" ref="AQ139:AQ140" si="284">(IFERROR(AP139/$E139,0))</f>
        <v>0</v>
      </c>
      <c r="AR139" s="33">
        <f t="shared" ref="AR139" si="285">AK139+AM139+AO139</f>
        <v>0</v>
      </c>
      <c r="AS139" s="34">
        <f t="shared" ref="AS139:AS140" si="286">(IFERROR(AR139/AP139,0))</f>
        <v>0</v>
      </c>
      <c r="AT139" s="33">
        <f t="shared" ref="AT139" si="287">L139+V139+AF139+AP139</f>
        <v>0</v>
      </c>
      <c r="AU139" s="34">
        <f t="shared" ref="AU139:AU140" si="288">(IFERROR(AT139/$E139,0))</f>
        <v>0</v>
      </c>
      <c r="AV139" s="33">
        <f t="shared" ref="AV139" si="289">N139+X139+AH139+AR139</f>
        <v>0</v>
      </c>
      <c r="AW139" s="34">
        <f t="shared" ref="AW139:AW140" si="290">(IFERROR(AV139/AT139,0))</f>
        <v>0</v>
      </c>
      <c r="AX139" s="57">
        <f t="shared" ref="AX139" si="291">E139-AT139</f>
        <v>0</v>
      </c>
    </row>
    <row r="140" spans="1:50" s="19" customFormat="1" ht="15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L140" si="292">SUM(E141:E142)</f>
        <v>0</v>
      </c>
      <c r="F140" s="40">
        <f t="shared" si="292"/>
        <v>0</v>
      </c>
      <c r="G140" s="40">
        <f t="shared" si="292"/>
        <v>0</v>
      </c>
      <c r="H140" s="40">
        <f t="shared" si="292"/>
        <v>0</v>
      </c>
      <c r="I140" s="40">
        <f t="shared" si="292"/>
        <v>0</v>
      </c>
      <c r="J140" s="40">
        <f t="shared" si="292"/>
        <v>0</v>
      </c>
      <c r="K140" s="40">
        <f t="shared" si="292"/>
        <v>0</v>
      </c>
      <c r="L140" s="40">
        <f t="shared" si="292"/>
        <v>0</v>
      </c>
      <c r="M140" s="26">
        <f t="shared" si="272"/>
        <v>0</v>
      </c>
      <c r="N140" s="40">
        <f t="shared" ref="N140" si="293">SUM(N141)</f>
        <v>0</v>
      </c>
      <c r="O140" s="26">
        <f t="shared" si="274"/>
        <v>0</v>
      </c>
      <c r="P140" s="40">
        <f t="shared" ref="P140:V140" si="294">SUM(P141:P142)</f>
        <v>0</v>
      </c>
      <c r="Q140" s="40">
        <f t="shared" si="294"/>
        <v>0</v>
      </c>
      <c r="R140" s="40">
        <f t="shared" si="294"/>
        <v>0</v>
      </c>
      <c r="S140" s="40">
        <f t="shared" si="294"/>
        <v>0</v>
      </c>
      <c r="T140" s="40">
        <f t="shared" si="294"/>
        <v>0</v>
      </c>
      <c r="U140" s="40">
        <f t="shared" si="294"/>
        <v>0</v>
      </c>
      <c r="V140" s="40">
        <f t="shared" si="294"/>
        <v>0</v>
      </c>
      <c r="W140" s="26">
        <f t="shared" si="276"/>
        <v>0</v>
      </c>
      <c r="X140" s="40">
        <f t="shared" ref="X140" si="295">SUM(X141)</f>
        <v>0</v>
      </c>
      <c r="Y140" s="26">
        <f t="shared" si="278"/>
        <v>0</v>
      </c>
      <c r="Z140" s="40">
        <f t="shared" ref="Z140:AF140" si="296">SUM(Z141:Z142)</f>
        <v>0</v>
      </c>
      <c r="AA140" s="40">
        <f t="shared" si="296"/>
        <v>0</v>
      </c>
      <c r="AB140" s="40">
        <f t="shared" si="296"/>
        <v>0</v>
      </c>
      <c r="AC140" s="40">
        <f t="shared" si="296"/>
        <v>0</v>
      </c>
      <c r="AD140" s="40">
        <f t="shared" si="296"/>
        <v>0</v>
      </c>
      <c r="AE140" s="40">
        <f t="shared" si="296"/>
        <v>0</v>
      </c>
      <c r="AF140" s="40">
        <f t="shared" si="296"/>
        <v>0</v>
      </c>
      <c r="AG140" s="26">
        <f t="shared" si="280"/>
        <v>0</v>
      </c>
      <c r="AH140" s="40">
        <f t="shared" ref="AH140" si="297">SUM(AH141)</f>
        <v>0</v>
      </c>
      <c r="AI140" s="26">
        <f t="shared" si="282"/>
        <v>0</v>
      </c>
      <c r="AJ140" s="40">
        <f t="shared" ref="AJ140:AP140" si="298">SUM(AJ141:AJ142)</f>
        <v>0</v>
      </c>
      <c r="AK140" s="40">
        <f t="shared" si="298"/>
        <v>0</v>
      </c>
      <c r="AL140" s="40">
        <f t="shared" si="298"/>
        <v>0</v>
      </c>
      <c r="AM140" s="40">
        <f t="shared" si="298"/>
        <v>0</v>
      </c>
      <c r="AN140" s="40">
        <f t="shared" si="298"/>
        <v>0</v>
      </c>
      <c r="AO140" s="40">
        <f t="shared" si="298"/>
        <v>0</v>
      </c>
      <c r="AP140" s="40">
        <f t="shared" si="298"/>
        <v>0</v>
      </c>
      <c r="AQ140" s="26">
        <f t="shared" si="284"/>
        <v>0</v>
      </c>
      <c r="AR140" s="40">
        <f t="shared" ref="AR140" si="299">SUM(AR141)</f>
        <v>0</v>
      </c>
      <c r="AS140" s="26">
        <f t="shared" si="286"/>
        <v>0</v>
      </c>
      <c r="AT140" s="40">
        <f t="shared" ref="AT140" si="300">SUM(AT141:AT142)</f>
        <v>0</v>
      </c>
      <c r="AU140" s="26">
        <f t="shared" si="288"/>
        <v>0</v>
      </c>
      <c r="AV140" s="40">
        <f t="shared" ref="AV140" si="301">SUM(AV141)</f>
        <v>0</v>
      </c>
      <c r="AW140" s="26">
        <f t="shared" si="290"/>
        <v>0</v>
      </c>
      <c r="AX140" s="40">
        <f t="shared" ref="AX140" si="302">SUM(AX141:AX142)</f>
        <v>0</v>
      </c>
    </row>
    <row r="141" spans="1:50" ht="15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03">L141+V141+AF141+AP141</f>
        <v>0</v>
      </c>
      <c r="AU141" s="34">
        <f>(IFERROR(AT141/$E141,0))</f>
        <v>0</v>
      </c>
      <c r="AV141" s="33">
        <f t="shared" ref="AV141:AV142" si="304">N141+X141+AH141+AR141</f>
        <v>0</v>
      </c>
      <c r="AW141" s="34">
        <f>(IFERROR(AV141/AT141,0))</f>
        <v>0</v>
      </c>
      <c r="AX141" s="57">
        <f t="shared" ref="AX141:AX142" si="305">E141-AT141</f>
        <v>0</v>
      </c>
    </row>
    <row r="142" spans="1:50" ht="15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03"/>
        <v>0</v>
      </c>
      <c r="AU142" s="34">
        <f>(IFERROR(AT142/$E142,0))</f>
        <v>0</v>
      </c>
      <c r="AV142" s="33">
        <f t="shared" si="304"/>
        <v>0</v>
      </c>
      <c r="AW142" s="34">
        <f>(IFERROR(AV142/AT142,0))</f>
        <v>0</v>
      </c>
      <c r="AX142" s="57">
        <f t="shared" si="305"/>
        <v>0</v>
      </c>
    </row>
    <row r="143" spans="1:50" s="19" customFormat="1" ht="15" x14ac:dyDescent="0.25">
      <c r="A143" s="38">
        <v>90000</v>
      </c>
      <c r="B143" s="39" t="s">
        <v>125</v>
      </c>
      <c r="C143" s="40">
        <f t="shared" ref="C143:D143" si="306">SUM(C144:C146)</f>
        <v>0</v>
      </c>
      <c r="D143" s="40">
        <f t="shared" si="306"/>
        <v>0</v>
      </c>
      <c r="E143" s="40">
        <f>SUM(E144:E146)</f>
        <v>0</v>
      </c>
      <c r="F143" s="67">
        <f t="shared" ref="F143:N143" si="307">SUM(F144:F146)</f>
        <v>0</v>
      </c>
      <c r="G143" s="67">
        <f t="shared" si="307"/>
        <v>0</v>
      </c>
      <c r="H143" s="67">
        <f t="shared" si="307"/>
        <v>0</v>
      </c>
      <c r="I143" s="67">
        <f t="shared" si="307"/>
        <v>0</v>
      </c>
      <c r="J143" s="67">
        <f t="shared" si="307"/>
        <v>0</v>
      </c>
      <c r="K143" s="67">
        <f t="shared" si="307"/>
        <v>0</v>
      </c>
      <c r="L143" s="40">
        <f t="shared" si="307"/>
        <v>0</v>
      </c>
      <c r="M143" s="26">
        <f>(IFERROR(L143/$E143,0))</f>
        <v>0</v>
      </c>
      <c r="N143" s="40">
        <f t="shared" si="307"/>
        <v>0</v>
      </c>
      <c r="O143" s="26">
        <f>(IFERROR(N143/L143,0))</f>
        <v>0</v>
      </c>
      <c r="P143" s="67">
        <f t="shared" ref="P143:V143" si="308">SUM(P144:P146)</f>
        <v>0</v>
      </c>
      <c r="Q143" s="67">
        <f>SUM(Q144:Q146)</f>
        <v>0</v>
      </c>
      <c r="R143" s="67">
        <f t="shared" si="308"/>
        <v>0</v>
      </c>
      <c r="S143" s="67">
        <f t="shared" si="308"/>
        <v>0</v>
      </c>
      <c r="T143" s="67">
        <f t="shared" si="308"/>
        <v>0</v>
      </c>
      <c r="U143" s="67">
        <f t="shared" si="308"/>
        <v>0</v>
      </c>
      <c r="V143" s="40">
        <f t="shared" si="308"/>
        <v>0</v>
      </c>
      <c r="W143" s="26">
        <f>(IFERROR(V143/$E143,0))</f>
        <v>0</v>
      </c>
      <c r="X143" s="40">
        <f t="shared" ref="X143" si="309">SUM(X144:X146)</f>
        <v>0</v>
      </c>
      <c r="Y143" s="26">
        <f>(IFERROR(X143/V143,0))</f>
        <v>0</v>
      </c>
      <c r="Z143" s="40">
        <f t="shared" ref="Z143:AF143" si="310">SUM(Z144:Z146)</f>
        <v>0</v>
      </c>
      <c r="AA143" s="40">
        <f t="shared" si="310"/>
        <v>0</v>
      </c>
      <c r="AB143" s="40">
        <f t="shared" si="310"/>
        <v>0</v>
      </c>
      <c r="AC143" s="40">
        <f t="shared" si="310"/>
        <v>0</v>
      </c>
      <c r="AD143" s="40">
        <f t="shared" si="310"/>
        <v>0</v>
      </c>
      <c r="AE143" s="40">
        <f t="shared" si="310"/>
        <v>0</v>
      </c>
      <c r="AF143" s="40">
        <f t="shared" si="310"/>
        <v>0</v>
      </c>
      <c r="AG143" s="26">
        <f>(IFERROR(AF143/$E143,0))</f>
        <v>0</v>
      </c>
      <c r="AH143" s="40">
        <f t="shared" ref="AH143" si="311">SUM(AH144:AH146)</f>
        <v>0</v>
      </c>
      <c r="AI143" s="26">
        <f>(IFERROR(AH143/AF143,0))</f>
        <v>0</v>
      </c>
      <c r="AJ143" s="40">
        <f t="shared" ref="AJ143:AP143" si="312">SUM(AJ144:AJ146)</f>
        <v>0</v>
      </c>
      <c r="AK143" s="40">
        <f t="shared" si="312"/>
        <v>0</v>
      </c>
      <c r="AL143" s="40">
        <f t="shared" si="312"/>
        <v>0</v>
      </c>
      <c r="AM143" s="40">
        <f t="shared" si="312"/>
        <v>0</v>
      </c>
      <c r="AN143" s="40">
        <f t="shared" si="312"/>
        <v>0</v>
      </c>
      <c r="AO143" s="40">
        <f t="shared" si="312"/>
        <v>0</v>
      </c>
      <c r="AP143" s="40">
        <f t="shared" si="312"/>
        <v>0</v>
      </c>
      <c r="AQ143" s="26">
        <f>(IFERROR(AP143/$E143,0))</f>
        <v>0</v>
      </c>
      <c r="AR143" s="40">
        <f t="shared" ref="AR143" si="313">SUM(AR144:AR146)</f>
        <v>0</v>
      </c>
      <c r="AS143" s="26">
        <f>(IFERROR(AR143/AP143,0))</f>
        <v>0</v>
      </c>
      <c r="AT143" s="40">
        <f t="shared" ref="AT143" si="314">SUM(AT144:AT146)</f>
        <v>0</v>
      </c>
      <c r="AU143" s="26">
        <f>(IFERROR(AT143/$E143,0))</f>
        <v>0</v>
      </c>
      <c r="AV143" s="40">
        <f t="shared" ref="AV143" si="315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316">SUM(C144:D144)</f>
        <v>0</v>
      </c>
      <c r="F144" s="74"/>
      <c r="G144" s="74"/>
      <c r="H144" s="75"/>
      <c r="I144" s="75"/>
      <c r="J144" s="75"/>
      <c r="K144" s="75"/>
      <c r="L144" s="33">
        <f t="shared" ref="L144:L146" si="317">F144+H144+J144</f>
        <v>0</v>
      </c>
      <c r="M144" s="34">
        <f t="shared" ref="M144:M146" si="318">(IFERROR(L144/$E144,0))</f>
        <v>0</v>
      </c>
      <c r="N144" s="33">
        <f t="shared" ref="N144:N146" si="319">G144+I144+K144</f>
        <v>0</v>
      </c>
      <c r="O144" s="34">
        <f t="shared" ref="O144:O146" si="320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321">P144+R144+T144</f>
        <v>0</v>
      </c>
      <c r="W144" s="34">
        <f t="shared" ref="W144:W146" si="322">(IFERROR(V144/$E144,0))</f>
        <v>0</v>
      </c>
      <c r="X144" s="33">
        <f t="shared" ref="X144:X146" si="323">Q144+S144+U144</f>
        <v>0</v>
      </c>
      <c r="Y144" s="34">
        <f t="shared" ref="Y144:Y146" si="324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25">Z144+AB144+AD144</f>
        <v>0</v>
      </c>
      <c r="AG144" s="34">
        <f t="shared" ref="AG144:AG146" si="326">(IFERROR(AF144/$E144,0))</f>
        <v>0</v>
      </c>
      <c r="AH144" s="33">
        <f t="shared" ref="AH144:AH146" si="327">AA144+AC144+AE144</f>
        <v>0</v>
      </c>
      <c r="AI144" s="34">
        <f t="shared" ref="AI144:AI146" si="328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29">AJ144+AL144+AN144</f>
        <v>0</v>
      </c>
      <c r="AQ144" s="34">
        <f t="shared" ref="AQ144:AQ146" si="330">(IFERROR(AP144/$E144,0))</f>
        <v>0</v>
      </c>
      <c r="AR144" s="33">
        <f t="shared" ref="AR144:AR146" si="331">AK144+AM144+AO144</f>
        <v>0</v>
      </c>
      <c r="AS144" s="34">
        <f t="shared" ref="AS144:AS146" si="332">(IFERROR(AR144/AP144,0))</f>
        <v>0</v>
      </c>
      <c r="AT144" s="33">
        <f t="shared" ref="AT144:AT146" si="333">L144+V144+AF144+AP144</f>
        <v>0</v>
      </c>
      <c r="AU144" s="34">
        <f t="shared" ref="AU144:AU146" si="334">(IFERROR(AT144/$E144,0))</f>
        <v>0</v>
      </c>
      <c r="AV144" s="33">
        <f t="shared" ref="AV144:AV146" si="335">N144+X144+AH144+AR144</f>
        <v>0</v>
      </c>
      <c r="AW144" s="34">
        <f t="shared" ref="AW144:AW146" si="336">(IFERROR(AV144/AT144,0))</f>
        <v>0</v>
      </c>
      <c r="AX144" s="57">
        <f t="shared" si="119"/>
        <v>0</v>
      </c>
    </row>
    <row r="145" spans="1:50" ht="15" x14ac:dyDescent="0.25">
      <c r="A145" s="78">
        <v>96200</v>
      </c>
      <c r="B145" s="79" t="s">
        <v>164</v>
      </c>
      <c r="C145" s="36">
        <v>0</v>
      </c>
      <c r="D145" s="80"/>
      <c r="E145" s="36">
        <f t="shared" si="316"/>
        <v>0</v>
      </c>
      <c r="F145" s="81"/>
      <c r="G145" s="81"/>
      <c r="H145" s="82"/>
      <c r="I145" s="82"/>
      <c r="J145" s="82"/>
      <c r="K145" s="82"/>
      <c r="L145" s="33">
        <f t="shared" si="317"/>
        <v>0</v>
      </c>
      <c r="M145" s="34">
        <f t="shared" si="318"/>
        <v>0</v>
      </c>
      <c r="N145" s="33">
        <f t="shared" si="319"/>
        <v>0</v>
      </c>
      <c r="O145" s="34">
        <f t="shared" si="320"/>
        <v>0</v>
      </c>
      <c r="P145" s="56"/>
      <c r="Q145" s="56"/>
      <c r="R145" s="36"/>
      <c r="S145" s="36"/>
      <c r="T145" s="36"/>
      <c r="U145" s="36"/>
      <c r="V145" s="33">
        <f t="shared" si="321"/>
        <v>0</v>
      </c>
      <c r="W145" s="34">
        <f t="shared" si="322"/>
        <v>0</v>
      </c>
      <c r="X145" s="33">
        <f t="shared" si="323"/>
        <v>0</v>
      </c>
      <c r="Y145" s="34">
        <f t="shared" si="324"/>
        <v>0</v>
      </c>
      <c r="Z145" s="36"/>
      <c r="AA145" s="36"/>
      <c r="AB145" s="36"/>
      <c r="AC145" s="36"/>
      <c r="AD145" s="36"/>
      <c r="AE145" s="36"/>
      <c r="AF145" s="33">
        <f t="shared" si="325"/>
        <v>0</v>
      </c>
      <c r="AG145" s="34">
        <f t="shared" si="326"/>
        <v>0</v>
      </c>
      <c r="AH145" s="33">
        <f t="shared" si="327"/>
        <v>0</v>
      </c>
      <c r="AI145" s="34">
        <f t="shared" si="328"/>
        <v>0</v>
      </c>
      <c r="AJ145" s="36"/>
      <c r="AK145" s="36"/>
      <c r="AL145" s="36"/>
      <c r="AM145" s="36"/>
      <c r="AN145" s="36"/>
      <c r="AO145" s="36"/>
      <c r="AP145" s="33">
        <f t="shared" si="329"/>
        <v>0</v>
      </c>
      <c r="AQ145" s="34">
        <f t="shared" si="330"/>
        <v>0</v>
      </c>
      <c r="AR145" s="33">
        <f t="shared" si="331"/>
        <v>0</v>
      </c>
      <c r="AS145" s="34">
        <f t="shared" si="332"/>
        <v>0</v>
      </c>
      <c r="AT145" s="33">
        <f t="shared" si="333"/>
        <v>0</v>
      </c>
      <c r="AU145" s="34">
        <f t="shared" si="334"/>
        <v>0</v>
      </c>
      <c r="AV145" s="33">
        <f t="shared" si="335"/>
        <v>0</v>
      </c>
      <c r="AW145" s="34">
        <f t="shared" si="336"/>
        <v>0</v>
      </c>
      <c r="AX145" s="57">
        <f t="shared" si="119"/>
        <v>0</v>
      </c>
    </row>
    <row r="146" spans="1:50" ht="15" hidden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316"/>
        <v>0</v>
      </c>
      <c r="F146" s="84"/>
      <c r="G146" s="84"/>
      <c r="H146" s="85"/>
      <c r="I146" s="85"/>
      <c r="J146" s="85"/>
      <c r="K146" s="85"/>
      <c r="L146" s="33">
        <f t="shared" si="317"/>
        <v>0</v>
      </c>
      <c r="M146" s="46">
        <f t="shared" si="318"/>
        <v>0</v>
      </c>
      <c r="N146" s="45">
        <f t="shared" si="319"/>
        <v>0</v>
      </c>
      <c r="O146" s="46">
        <f t="shared" si="320"/>
        <v>0</v>
      </c>
      <c r="P146" s="86"/>
      <c r="Q146" s="86"/>
      <c r="R146" s="80"/>
      <c r="S146" s="80"/>
      <c r="T146" s="80"/>
      <c r="U146" s="80"/>
      <c r="V146" s="33">
        <f t="shared" si="321"/>
        <v>0</v>
      </c>
      <c r="W146" s="46">
        <f t="shared" si="322"/>
        <v>0</v>
      </c>
      <c r="X146" s="45">
        <f t="shared" si="323"/>
        <v>0</v>
      </c>
      <c r="Y146" s="46">
        <f t="shared" si="324"/>
        <v>0</v>
      </c>
      <c r="Z146" s="80"/>
      <c r="AA146" s="80"/>
      <c r="AB146" s="80"/>
      <c r="AC146" s="80"/>
      <c r="AD146" s="80"/>
      <c r="AE146" s="80"/>
      <c r="AF146" s="33">
        <f t="shared" si="325"/>
        <v>0</v>
      </c>
      <c r="AG146" s="46">
        <f t="shared" si="326"/>
        <v>0</v>
      </c>
      <c r="AH146" s="45">
        <f t="shared" si="327"/>
        <v>0</v>
      </c>
      <c r="AI146" s="46">
        <f t="shared" si="328"/>
        <v>0</v>
      </c>
      <c r="AJ146" s="80"/>
      <c r="AK146" s="80"/>
      <c r="AL146" s="80"/>
      <c r="AM146" s="80"/>
      <c r="AN146" s="80"/>
      <c r="AO146" s="80"/>
      <c r="AP146" s="33">
        <f t="shared" si="329"/>
        <v>0</v>
      </c>
      <c r="AQ146" s="46">
        <f t="shared" si="330"/>
        <v>0</v>
      </c>
      <c r="AR146" s="45">
        <f t="shared" si="331"/>
        <v>0</v>
      </c>
      <c r="AS146" s="46">
        <f t="shared" si="332"/>
        <v>0</v>
      </c>
      <c r="AT146" s="33">
        <f t="shared" si="333"/>
        <v>0</v>
      </c>
      <c r="AU146" s="46">
        <f t="shared" si="334"/>
        <v>0</v>
      </c>
      <c r="AV146" s="33">
        <f t="shared" si="335"/>
        <v>0</v>
      </c>
      <c r="AW146" s="46">
        <f t="shared" si="336"/>
        <v>0</v>
      </c>
      <c r="AX146" s="87">
        <f t="shared" si="119"/>
        <v>0</v>
      </c>
    </row>
    <row r="147" spans="1:50" ht="15.75" thickBot="1" x14ac:dyDescent="0.3">
      <c r="A147" s="115"/>
      <c r="B147" s="47" t="s">
        <v>167</v>
      </c>
      <c r="C147" s="50">
        <f t="shared" ref="C147:D147" si="337">C24+C47+C83+C113+C129+C131+C135+C140+C143</f>
        <v>0</v>
      </c>
      <c r="D147" s="50">
        <f t="shared" si="337"/>
        <v>0</v>
      </c>
      <c r="E147" s="50">
        <f>E24+E47+E83+E113+E129+E131+E135+E140+E143</f>
        <v>0</v>
      </c>
      <c r="F147" s="50">
        <f t="shared" ref="F147:N147" si="338">F24+F47+F83+F113+F129+F131+F135+F140+F143</f>
        <v>0</v>
      </c>
      <c r="G147" s="50">
        <f t="shared" si="338"/>
        <v>0</v>
      </c>
      <c r="H147" s="50">
        <f t="shared" si="338"/>
        <v>0</v>
      </c>
      <c r="I147" s="50">
        <f t="shared" si="338"/>
        <v>0</v>
      </c>
      <c r="J147" s="50">
        <f t="shared" si="338"/>
        <v>0</v>
      </c>
      <c r="K147" s="50">
        <f t="shared" si="338"/>
        <v>0</v>
      </c>
      <c r="L147" s="50">
        <f t="shared" si="338"/>
        <v>0</v>
      </c>
      <c r="M147" s="49">
        <f>(IFERROR(L147/$E147,0))</f>
        <v>0</v>
      </c>
      <c r="N147" s="50">
        <f t="shared" si="338"/>
        <v>0</v>
      </c>
      <c r="O147" s="49">
        <f>(IFERROR(N147/L147,0))</f>
        <v>0</v>
      </c>
      <c r="P147" s="50">
        <f t="shared" ref="P147:X147" si="339">P24+P47+P83+P113+P129+P131+P135+P140+P143</f>
        <v>0</v>
      </c>
      <c r="Q147" s="50">
        <f t="shared" si="339"/>
        <v>0</v>
      </c>
      <c r="R147" s="50">
        <f t="shared" si="339"/>
        <v>0</v>
      </c>
      <c r="S147" s="50">
        <f t="shared" si="339"/>
        <v>0</v>
      </c>
      <c r="T147" s="50">
        <f t="shared" si="339"/>
        <v>0</v>
      </c>
      <c r="U147" s="50">
        <f t="shared" si="339"/>
        <v>0</v>
      </c>
      <c r="V147" s="50">
        <f t="shared" si="339"/>
        <v>0</v>
      </c>
      <c r="W147" s="49">
        <f>(IFERROR(V147/$E147,0))</f>
        <v>0</v>
      </c>
      <c r="X147" s="50">
        <f t="shared" si="339"/>
        <v>0</v>
      </c>
      <c r="Y147" s="49">
        <f>(IFERROR(X147/V147,0))</f>
        <v>0</v>
      </c>
      <c r="Z147" s="50">
        <f t="shared" ref="Z147:AH147" si="340">Z24+Z47+Z83+Z113+Z129+Z131+Z135+Z140+Z143</f>
        <v>0</v>
      </c>
      <c r="AA147" s="50">
        <f t="shared" si="340"/>
        <v>0</v>
      </c>
      <c r="AB147" s="50">
        <f t="shared" si="340"/>
        <v>0</v>
      </c>
      <c r="AC147" s="50">
        <f t="shared" si="340"/>
        <v>0</v>
      </c>
      <c r="AD147" s="50">
        <f t="shared" si="340"/>
        <v>0</v>
      </c>
      <c r="AE147" s="50">
        <f t="shared" si="340"/>
        <v>0</v>
      </c>
      <c r="AF147" s="50">
        <f t="shared" si="340"/>
        <v>0</v>
      </c>
      <c r="AG147" s="49">
        <f>(IFERROR(AF147/$E147,0))</f>
        <v>0</v>
      </c>
      <c r="AH147" s="50">
        <f t="shared" si="340"/>
        <v>0</v>
      </c>
      <c r="AI147" s="49">
        <f>(IFERROR(AH147/AF147,0))</f>
        <v>0</v>
      </c>
      <c r="AJ147" s="50">
        <f t="shared" ref="AJ147:AX147" si="341">AJ24+AJ47+AJ83+AJ113+AJ129+AJ131+AJ135+AJ140+AJ143</f>
        <v>0</v>
      </c>
      <c r="AK147" s="50">
        <f t="shared" si="341"/>
        <v>0</v>
      </c>
      <c r="AL147" s="50">
        <f t="shared" si="341"/>
        <v>0</v>
      </c>
      <c r="AM147" s="50">
        <f t="shared" si="341"/>
        <v>0</v>
      </c>
      <c r="AN147" s="50">
        <f t="shared" si="341"/>
        <v>0</v>
      </c>
      <c r="AO147" s="50">
        <f t="shared" si="341"/>
        <v>0</v>
      </c>
      <c r="AP147" s="50">
        <f t="shared" si="341"/>
        <v>0</v>
      </c>
      <c r="AQ147" s="49">
        <f>(IFERROR(AP147/$E147,0))</f>
        <v>0</v>
      </c>
      <c r="AR147" s="50">
        <f t="shared" si="341"/>
        <v>0</v>
      </c>
      <c r="AS147" s="49">
        <f>(IFERROR(AR147/AP147,0))</f>
        <v>0</v>
      </c>
      <c r="AT147" s="50">
        <f t="shared" si="341"/>
        <v>0</v>
      </c>
      <c r="AU147" s="49">
        <f>(IFERROR(AT147/$E147,0))</f>
        <v>0</v>
      </c>
      <c r="AV147" s="50">
        <f t="shared" si="341"/>
        <v>0</v>
      </c>
      <c r="AW147" s="49">
        <f>(IFERROR(AV147/AT147,0))</f>
        <v>0</v>
      </c>
      <c r="AX147" s="50">
        <f t="shared" si="341"/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rintOptions horizontalCentered="1"/>
  <pageMargins left="0" right="0" top="0.19685039370078741" bottom="0.19685039370078741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5" width="10.7109375" style="2" customWidth="1"/>
    <col min="6" max="6" width="10.5703125" style="1" customWidth="1"/>
    <col min="7" max="7" width="10.5703125" style="1" hidden="1" customWidth="1"/>
    <col min="8" max="8" width="10.5703125" style="1" customWidth="1"/>
    <col min="9" max="9" width="10.5703125" style="1" hidden="1" customWidth="1"/>
    <col min="10" max="10" width="10.5703125" style="1" customWidth="1"/>
    <col min="11" max="11" width="10.5703125" style="1" hidden="1" customWidth="1"/>
    <col min="12" max="13" width="12.7109375" style="1" customWidth="1"/>
    <col min="14" max="15" width="9.140625" style="1" hidden="1" customWidth="1"/>
    <col min="16" max="16" width="9.85546875" style="1" customWidth="1"/>
    <col min="17" max="17" width="9.85546875" style="1" hidden="1" customWidth="1"/>
    <col min="18" max="18" width="9.85546875" style="1" customWidth="1"/>
    <col min="19" max="19" width="9.85546875" style="1" hidden="1" customWidth="1"/>
    <col min="20" max="20" width="9.85546875" style="1" customWidth="1"/>
    <col min="21" max="21" width="9.85546875" style="1" hidden="1" customWidth="1"/>
    <col min="22" max="23" width="9.85546875" style="1" customWidth="1"/>
    <col min="24" max="25" width="9.85546875" style="1" hidden="1" customWidth="1"/>
    <col min="26" max="26" width="9.7109375" style="1" customWidth="1"/>
    <col min="27" max="27" width="9.7109375" style="1" hidden="1" customWidth="1"/>
    <col min="28" max="28" width="9.7109375" style="1" customWidth="1"/>
    <col min="29" max="29" width="9.7109375" style="1" hidden="1" customWidth="1"/>
    <col min="30" max="30" width="9.7109375" style="1" customWidth="1"/>
    <col min="31" max="31" width="9.7109375" style="1" hidden="1" customWidth="1"/>
    <col min="32" max="33" width="9.42578125" style="1" customWidth="1"/>
    <col min="34" max="34" width="9.42578125" style="1" hidden="1" customWidth="1"/>
    <col min="35" max="35" width="11.140625" style="1" hidden="1" customWidth="1"/>
    <col min="36" max="36" width="9.7109375" style="1" customWidth="1"/>
    <col min="37" max="37" width="11.140625" style="1" hidden="1" customWidth="1"/>
    <col min="38" max="38" width="9.7109375" style="1" customWidth="1"/>
    <col min="39" max="39" width="11.140625" style="1" hidden="1" customWidth="1"/>
    <col min="40" max="40" width="9.7109375" style="1" customWidth="1"/>
    <col min="41" max="41" width="9.42578125" style="1" hidden="1" customWidth="1"/>
    <col min="42" max="43" width="9.42578125" style="1" customWidth="1"/>
    <col min="44" max="44" width="9.42578125" style="1" hidden="1" customWidth="1"/>
    <col min="45" max="45" width="0" style="1" hidden="1" customWidth="1"/>
    <col min="46" max="46" width="11.42578125" style="1"/>
    <col min="47" max="47" width="12.7109375" style="1" bestFit="1" customWidth="1"/>
    <col min="48" max="48" width="12.7109375" style="1" hidden="1" customWidth="1"/>
    <col min="49" max="49" width="0" style="1" hidden="1" customWidth="1"/>
    <col min="50" max="50" width="9.7109375" style="1" customWidth="1"/>
    <col min="51" max="16384" width="11.42578125" style="1"/>
  </cols>
  <sheetData>
    <row r="2" spans="1:5" x14ac:dyDescent="0.2">
      <c r="B2" s="3"/>
      <c r="C2" s="3"/>
      <c r="D2" s="3"/>
      <c r="E2" s="3"/>
    </row>
    <row r="3" spans="1:5" x14ac:dyDescent="0.2">
      <c r="B3" s="3"/>
      <c r="C3" s="3"/>
      <c r="D3" s="3"/>
      <c r="E3" s="3"/>
    </row>
    <row r="4" spans="1:5" x14ac:dyDescent="0.2">
      <c r="B4" s="4"/>
      <c r="C4" s="4"/>
      <c r="D4" s="4"/>
      <c r="E4" s="4"/>
    </row>
    <row r="5" spans="1:5" s="7" customFormat="1" ht="8.25" x14ac:dyDescent="0.15">
      <c r="A5" s="5" t="s">
        <v>0</v>
      </c>
      <c r="B5" s="6" t="s">
        <v>1</v>
      </c>
      <c r="C5" s="6"/>
      <c r="D5" s="6"/>
      <c r="E5" s="6"/>
    </row>
    <row r="6" spans="1:5" s="7" customFormat="1" ht="8.25" x14ac:dyDescent="0.15">
      <c r="A6" s="5" t="s">
        <v>2</v>
      </c>
      <c r="B6" s="6" t="s">
        <v>3</v>
      </c>
      <c r="C6" s="6"/>
      <c r="D6" s="6"/>
      <c r="E6" s="6"/>
    </row>
    <row r="7" spans="1:5" s="7" customFormat="1" ht="8.25" x14ac:dyDescent="0.15">
      <c r="A7" s="5"/>
      <c r="B7" s="6" t="s">
        <v>4</v>
      </c>
      <c r="C7" s="6"/>
      <c r="D7" s="6"/>
      <c r="E7" s="6"/>
    </row>
    <row r="8" spans="1:5" s="7" customFormat="1" ht="8.25" x14ac:dyDescent="0.15">
      <c r="A8" s="5" t="s">
        <v>5</v>
      </c>
      <c r="B8" s="6" t="s">
        <v>6</v>
      </c>
      <c r="C8" s="6"/>
      <c r="D8" s="6"/>
      <c r="E8" s="6"/>
    </row>
    <row r="9" spans="1:5" s="7" customFormat="1" ht="8.25" x14ac:dyDescent="0.15">
      <c r="A9" s="5" t="s">
        <v>7</v>
      </c>
      <c r="B9" s="8" t="s">
        <v>158</v>
      </c>
      <c r="C9" s="8"/>
      <c r="D9" s="8"/>
      <c r="E9" s="8"/>
    </row>
    <row r="10" spans="1:5" s="7" customFormat="1" ht="8.25" x14ac:dyDescent="0.15">
      <c r="A10" s="5" t="s">
        <v>7</v>
      </c>
      <c r="B10" s="8" t="s">
        <v>170</v>
      </c>
      <c r="C10" s="8"/>
      <c r="D10" s="8"/>
      <c r="E10" s="8"/>
    </row>
    <row r="11" spans="1:5" s="7" customFormat="1" ht="8.25" x14ac:dyDescent="0.15">
      <c r="A11" s="5" t="s">
        <v>7</v>
      </c>
      <c r="B11" s="8" t="s">
        <v>171</v>
      </c>
      <c r="C11" s="8"/>
      <c r="D11" s="8"/>
      <c r="E11" s="8"/>
    </row>
    <row r="12" spans="1:5" s="7" customFormat="1" ht="8.25" x14ac:dyDescent="0.15">
      <c r="A12" s="5" t="s">
        <v>8</v>
      </c>
      <c r="B12" s="8" t="s">
        <v>159</v>
      </c>
      <c r="C12" s="8"/>
      <c r="D12" s="8"/>
      <c r="E12" s="8"/>
    </row>
    <row r="13" spans="1:5" s="7" customFormat="1" ht="8.25" x14ac:dyDescent="0.15">
      <c r="A13" s="5" t="s">
        <v>7</v>
      </c>
      <c r="B13" s="8" t="s">
        <v>160</v>
      </c>
      <c r="C13" s="8"/>
      <c r="D13" s="8"/>
      <c r="E13" s="8"/>
    </row>
    <row r="14" spans="1:5" s="7" customFormat="1" ht="8.25" x14ac:dyDescent="0.15">
      <c r="A14" s="5" t="s">
        <v>7</v>
      </c>
      <c r="B14" s="8" t="s">
        <v>161</v>
      </c>
      <c r="C14" s="8"/>
      <c r="D14" s="8"/>
      <c r="E14" s="8"/>
    </row>
    <row r="15" spans="1:5" s="7" customFormat="1" ht="8.25" x14ac:dyDescent="0.15">
      <c r="A15" s="5" t="s">
        <v>7</v>
      </c>
      <c r="B15" s="8" t="s">
        <v>162</v>
      </c>
      <c r="C15" s="8"/>
      <c r="D15" s="8"/>
      <c r="E15" s="8"/>
    </row>
    <row r="16" spans="1:5" s="7" customFormat="1" ht="8.25" x14ac:dyDescent="0.15">
      <c r="A16" s="5" t="s">
        <v>9</v>
      </c>
      <c r="B16" s="5">
        <v>2020</v>
      </c>
      <c r="C16" s="5"/>
      <c r="D16" s="5"/>
      <c r="E16" s="5"/>
    </row>
    <row r="17" spans="1:50" x14ac:dyDescent="0.2">
      <c r="A17" s="9"/>
      <c r="B17" s="10"/>
      <c r="C17" s="10"/>
      <c r="D17" s="10"/>
      <c r="E17" s="10"/>
    </row>
    <row r="18" spans="1:50" ht="18.75" x14ac:dyDescent="0.3">
      <c r="A18" s="206" t="s">
        <v>215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58"/>
      <c r="AV19" s="58"/>
      <c r="AW19" s="58"/>
      <c r="AX19" s="58"/>
    </row>
    <row r="20" spans="1:50" ht="17.25" x14ac:dyDescent="0.3">
      <c r="A20" s="170" t="s">
        <v>209</v>
      </c>
      <c r="B20" s="171"/>
      <c r="C20" s="172"/>
      <c r="D20" s="172"/>
      <c r="E20" s="17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117">
        <v>10000</v>
      </c>
      <c r="B24" s="118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119">
        <v>11220</v>
      </c>
      <c r="B25" s="120" t="s">
        <v>28</v>
      </c>
      <c r="C25" s="121">
        <f>'proy 1'!C25+'proy 2'!C25+'proy 3'!C25+'proy 4'!C25+'proy 5'!C25</f>
        <v>0</v>
      </c>
      <c r="D25" s="122">
        <f>'proy 1'!D25+'proy 2'!D25+'proy 3'!D25+'proy 4'!D25+'proy 5'!D25</f>
        <v>0</v>
      </c>
      <c r="E25" s="121">
        <f>SUM(C25:D25)</f>
        <v>0</v>
      </c>
      <c r="F25" s="122">
        <f>'proy 1'!F25+'proy 2'!F25+'proy 3'!F25+'proy 4'!F25+'proy 5'!F25</f>
        <v>0</v>
      </c>
      <c r="G25" s="122">
        <f>'proy 1'!G25+'proy 2'!G25+'proy 3'!G25+'proy 4'!G25+'proy 5'!G25</f>
        <v>0</v>
      </c>
      <c r="H25" s="122">
        <f>'proy 1'!H25+'proy 2'!H25+'proy 3'!H25+'proy 4'!H25+'proy 5'!H25</f>
        <v>0</v>
      </c>
      <c r="I25" s="122">
        <f>'proy 1'!I25+'proy 2'!I25+'proy 3'!I25+'proy 4'!I25+'proy 5'!I25</f>
        <v>0</v>
      </c>
      <c r="J25" s="122">
        <f>'proy 1'!J25+'proy 2'!J25+'proy 3'!J25+'proy 4'!J25+'proy 5'!J25</f>
        <v>0</v>
      </c>
      <c r="K25" s="122">
        <f>'proy 1'!K25+'proy 2'!K25+'proy 3'!K25+'proy 4'!K25+'proy 5'!K25</f>
        <v>0</v>
      </c>
      <c r="L25" s="123">
        <f>F25+H25+J25</f>
        <v>0</v>
      </c>
      <c r="M25" s="124">
        <f>(IFERROR(L25/$E25,0))</f>
        <v>0</v>
      </c>
      <c r="N25" s="123">
        <f>G25+I25+K25</f>
        <v>0</v>
      </c>
      <c r="O25" s="124">
        <f>(IFERROR(N25/L25,0))</f>
        <v>0</v>
      </c>
      <c r="P25" s="122">
        <f>'proy 1'!P25+'proy 2'!P25+'proy 3'!P25+'proy 4'!P25+'proy 5'!P25</f>
        <v>0</v>
      </c>
      <c r="Q25" s="122">
        <f>'proy 1'!Q25+'proy 2'!Q25+'proy 3'!Q25+'proy 4'!Q25+'proy 5'!Q25</f>
        <v>0</v>
      </c>
      <c r="R25" s="122">
        <f>'proy 1'!R25+'proy 2'!R25+'proy 3'!R25+'proy 4'!R25+'proy 5'!R25</f>
        <v>0</v>
      </c>
      <c r="S25" s="122">
        <f>'proy 1'!S25+'proy 2'!S25+'proy 3'!S25+'proy 4'!S25+'proy 5'!S25</f>
        <v>0</v>
      </c>
      <c r="T25" s="122">
        <f>'proy 1'!T25+'proy 2'!T25+'proy 3'!T25+'proy 4'!T25+'proy 5'!T25</f>
        <v>0</v>
      </c>
      <c r="U25" s="122">
        <f>'proy 1'!U25+'proy 2'!U25+'proy 3'!U25+'proy 4'!U25+'proy 5'!U25</f>
        <v>0</v>
      </c>
      <c r="V25" s="123">
        <f>P25+R25+T25</f>
        <v>0</v>
      </c>
      <c r="W25" s="124">
        <f>(IFERROR(V25/$E25,0))</f>
        <v>0</v>
      </c>
      <c r="X25" s="123">
        <f>Q25+S25+U25</f>
        <v>0</v>
      </c>
      <c r="Y25" s="124">
        <f>(IFERROR(X25/V25,0))</f>
        <v>0</v>
      </c>
      <c r="Z25" s="122">
        <f>'proy 1'!Z25+'proy 2'!Z25+'proy 3'!Z25+'proy 4'!Z25+'proy 5'!Z25</f>
        <v>0</v>
      </c>
      <c r="AA25" s="122">
        <f>'proy 1'!AA25+'proy 2'!AA25+'proy 3'!AA25+'proy 4'!AA25+'proy 5'!AA25</f>
        <v>0</v>
      </c>
      <c r="AB25" s="122">
        <f>'proy 1'!AB25+'proy 2'!AB25+'proy 3'!AB25+'proy 4'!AB25+'proy 5'!AB25</f>
        <v>0</v>
      </c>
      <c r="AC25" s="122">
        <f>'proy 1'!AC25+'proy 2'!AC25+'proy 3'!AC25+'proy 4'!AC25+'proy 5'!AC25</f>
        <v>0</v>
      </c>
      <c r="AD25" s="122">
        <f>'proy 1'!AD25+'proy 2'!AD25+'proy 3'!AD25+'proy 4'!AD25+'proy 5'!AD25</f>
        <v>0</v>
      </c>
      <c r="AE25" s="122">
        <f>'proy 1'!AE25+'proy 2'!AE25+'proy 3'!AE25+'proy 4'!AE25+'proy 5'!AE25</f>
        <v>0</v>
      </c>
      <c r="AF25" s="123">
        <f>Z25+AB25+AD25</f>
        <v>0</v>
      </c>
      <c r="AG25" s="124">
        <f>(IFERROR(AF25/$E25,0))</f>
        <v>0</v>
      </c>
      <c r="AH25" s="123">
        <f>AA25+AC25+AE25</f>
        <v>0</v>
      </c>
      <c r="AI25" s="124">
        <f>(IFERROR(AH25/AF25,0))</f>
        <v>0</v>
      </c>
      <c r="AJ25" s="122">
        <f>'proy 1'!AJ25+'proy 2'!AJ25+'proy 3'!AJ25+'proy 4'!AJ25+'proy 5'!AJ25</f>
        <v>0</v>
      </c>
      <c r="AK25" s="122">
        <f>'proy 1'!AK25+'proy 2'!AK25+'proy 3'!AK25+'proy 4'!AK25+'proy 5'!AK25</f>
        <v>0</v>
      </c>
      <c r="AL25" s="122">
        <f>'proy 1'!AL25+'proy 2'!AL25+'proy 3'!AL25+'proy 4'!AL25+'proy 5'!AL25</f>
        <v>0</v>
      </c>
      <c r="AM25" s="122">
        <f>'proy 1'!AM25+'proy 2'!AM25+'proy 3'!AM25+'proy 4'!AM25+'proy 5'!AM25</f>
        <v>0</v>
      </c>
      <c r="AN25" s="122">
        <f>'proy 1'!AN25+'proy 2'!AN25+'proy 3'!AN25+'proy 4'!AN25+'proy 5'!AN25</f>
        <v>0</v>
      </c>
      <c r="AO25" s="122">
        <f>'proy 1'!AO25+'proy 2'!AO25+'proy 3'!AO25+'proy 4'!AO25+'proy 5'!AO25</f>
        <v>0</v>
      </c>
      <c r="AP25" s="123">
        <f>AJ25+AL25+AN25</f>
        <v>0</v>
      </c>
      <c r="AQ25" s="124">
        <f>(IFERROR(AP25/$E25,0))</f>
        <v>0</v>
      </c>
      <c r="AR25" s="123">
        <f>AK25+AM25+AO25</f>
        <v>0</v>
      </c>
      <c r="AS25" s="124">
        <f>(IFERROR(AR25/AP25,0))</f>
        <v>0</v>
      </c>
      <c r="AT25" s="123">
        <f>L25+V25+AF25+AP25</f>
        <v>0</v>
      </c>
      <c r="AU25" s="124">
        <f>(IFERROR(AT25/$E25,0))</f>
        <v>0</v>
      </c>
      <c r="AV25" s="123">
        <f>N25+X25+AH25+AR25</f>
        <v>0</v>
      </c>
      <c r="AW25" s="124">
        <f t="shared" ref="AW25:AW82" si="11">(IFERROR(AV25/AT25,0))</f>
        <v>0</v>
      </c>
      <c r="AX25" s="125">
        <f>E25-AT25</f>
        <v>0</v>
      </c>
    </row>
    <row r="26" spans="1:50" s="11" customFormat="1" ht="15" hidden="1" customHeight="1" x14ac:dyDescent="0.25">
      <c r="A26" s="119">
        <v>11310</v>
      </c>
      <c r="B26" s="120" t="s">
        <v>29</v>
      </c>
      <c r="C26" s="121">
        <f>'proy 1'!C26+'proy 2'!C26+'proy 3'!C26+'proy 4'!C26+'proy 5'!C26</f>
        <v>0</v>
      </c>
      <c r="D26" s="122">
        <f>'proy 1'!D26+'proy 2'!D26+'proy 3'!D26+'proy 4'!D26+'proy 5'!D26</f>
        <v>0</v>
      </c>
      <c r="E26" s="121">
        <f t="shared" ref="E26:E46" si="12">SUM(C26:D26)</f>
        <v>0</v>
      </c>
      <c r="F26" s="122">
        <f>'proy 1'!F26+'proy 2'!F26+'proy 3'!F26+'proy 4'!F26+'proy 5'!F26</f>
        <v>0</v>
      </c>
      <c r="G26" s="122">
        <f>'proy 1'!G26+'proy 2'!G26+'proy 3'!G26+'proy 4'!G26+'proy 5'!G26</f>
        <v>0</v>
      </c>
      <c r="H26" s="122">
        <f>'proy 1'!H26+'proy 2'!H26+'proy 3'!H26+'proy 4'!H26+'proy 5'!H26</f>
        <v>0</v>
      </c>
      <c r="I26" s="122">
        <f>'proy 1'!I26+'proy 2'!I26+'proy 3'!I26+'proy 4'!I26+'proy 5'!I26</f>
        <v>0</v>
      </c>
      <c r="J26" s="122">
        <f>'proy 1'!J26+'proy 2'!J26+'proy 3'!J26+'proy 4'!J26+'proy 5'!J26</f>
        <v>0</v>
      </c>
      <c r="K26" s="122">
        <f>'proy 1'!K26+'proy 2'!K26+'proy 3'!K26+'proy 4'!K26+'proy 5'!K26</f>
        <v>0</v>
      </c>
      <c r="L26" s="123">
        <f t="shared" ref="L26:L46" si="13">F26+H26+J26</f>
        <v>0</v>
      </c>
      <c r="M26" s="124">
        <f>(IFERROR(L26/$E26,0))</f>
        <v>0</v>
      </c>
      <c r="N26" s="123">
        <f>G26+I26+K26</f>
        <v>0</v>
      </c>
      <c r="O26" s="124">
        <f>(IFERROR(N26/L26,0))</f>
        <v>0</v>
      </c>
      <c r="P26" s="122">
        <f>'proy 1'!P26+'proy 2'!P26+'proy 3'!P26+'proy 4'!P26+'proy 5'!P26</f>
        <v>0</v>
      </c>
      <c r="Q26" s="122">
        <f>'proy 1'!Q26+'proy 2'!Q26+'proy 3'!Q26+'proy 4'!Q26+'proy 5'!Q26</f>
        <v>0</v>
      </c>
      <c r="R26" s="122">
        <f>'proy 1'!R26+'proy 2'!R26+'proy 3'!R26+'proy 4'!R26+'proy 5'!R26</f>
        <v>0</v>
      </c>
      <c r="S26" s="122">
        <f>'proy 1'!S26+'proy 2'!S26+'proy 3'!S26+'proy 4'!S26+'proy 5'!S26</f>
        <v>0</v>
      </c>
      <c r="T26" s="122">
        <f>'proy 1'!T26+'proy 2'!T26+'proy 3'!T26+'proy 4'!T26+'proy 5'!T26</f>
        <v>0</v>
      </c>
      <c r="U26" s="122">
        <f>'proy 1'!U26+'proy 2'!U26+'proy 3'!U26+'proy 4'!U26+'proy 5'!U26</f>
        <v>0</v>
      </c>
      <c r="V26" s="123">
        <f t="shared" ref="V26:V46" si="14">P26+R26+T26</f>
        <v>0</v>
      </c>
      <c r="W26" s="124">
        <f>(IFERROR(V26/$E26,0))</f>
        <v>0</v>
      </c>
      <c r="X26" s="123">
        <f>Q26+S26+U26</f>
        <v>0</v>
      </c>
      <c r="Y26" s="124">
        <f>(IFERROR(X26/V26,0))</f>
        <v>0</v>
      </c>
      <c r="Z26" s="121"/>
      <c r="AA26" s="121"/>
      <c r="AB26" s="121"/>
      <c r="AC26" s="121"/>
      <c r="AD26" s="121"/>
      <c r="AE26" s="121"/>
      <c r="AF26" s="123">
        <f t="shared" ref="AF26:AF46" si="15">Z26+AB26+AD26</f>
        <v>0</v>
      </c>
      <c r="AG26" s="124">
        <f>(IFERROR(AF26/$E26,0))</f>
        <v>0</v>
      </c>
      <c r="AH26" s="123">
        <f>AA26+AC26+AE26</f>
        <v>0</v>
      </c>
      <c r="AI26" s="124">
        <f>(IFERROR(AH26/AF26,0))</f>
        <v>0</v>
      </c>
      <c r="AJ26" s="121"/>
      <c r="AK26" s="121"/>
      <c r="AL26" s="121"/>
      <c r="AM26" s="121"/>
      <c r="AN26" s="121"/>
      <c r="AO26" s="123">
        <f t="shared" ref="AO26:AO92" si="16">SUM(AI26:AM26)</f>
        <v>0</v>
      </c>
      <c r="AP26" s="123">
        <f t="shared" ref="AP26:AP46" si="17">AJ26+AL26+AN26</f>
        <v>0</v>
      </c>
      <c r="AQ26" s="124">
        <f>(IFERROR(AP26/$E26,0))</f>
        <v>0</v>
      </c>
      <c r="AR26" s="123">
        <f>AK26+AM26+AO26</f>
        <v>0</v>
      </c>
      <c r="AS26" s="124">
        <f>(IFERROR(AR26/AP26,0))</f>
        <v>0</v>
      </c>
      <c r="AT26" s="123">
        <f t="shared" ref="AT26:AT93" si="18">L26+V26+AF26+AP26</f>
        <v>0</v>
      </c>
      <c r="AU26" s="124">
        <f>(IFERROR(AT26/$E26,0))</f>
        <v>0</v>
      </c>
      <c r="AV26" s="123">
        <f t="shared" ref="AV26:AV93" si="19">N26+X26+AH26+AR26</f>
        <v>0</v>
      </c>
      <c r="AW26" s="124">
        <f t="shared" si="11"/>
        <v>0</v>
      </c>
      <c r="AX26" s="125">
        <f t="shared" ref="AX26:AX93" si="20">E26-AT26</f>
        <v>0</v>
      </c>
    </row>
    <row r="27" spans="1:50" s="11" customFormat="1" ht="15" hidden="1" customHeight="1" x14ac:dyDescent="0.25">
      <c r="A27" s="119">
        <v>11321</v>
      </c>
      <c r="B27" s="120" t="s">
        <v>30</v>
      </c>
      <c r="C27" s="121">
        <f>'proy 1'!C27+'proy 2'!C27+'proy 3'!C27+'proy 4'!C27+'proy 5'!C27</f>
        <v>0</v>
      </c>
      <c r="D27" s="122">
        <f>'proy 1'!D27+'proy 2'!D27+'proy 3'!D27+'proy 4'!D27+'proy 5'!D27</f>
        <v>0</v>
      </c>
      <c r="E27" s="121">
        <f t="shared" si="12"/>
        <v>0</v>
      </c>
      <c r="F27" s="122">
        <f>'proy 1'!F27+'proy 2'!F27+'proy 3'!F27+'proy 4'!F27+'proy 5'!F27</f>
        <v>0</v>
      </c>
      <c r="G27" s="122">
        <f>'proy 1'!G27+'proy 2'!G27+'proy 3'!G27+'proy 4'!G27+'proy 5'!G27</f>
        <v>0</v>
      </c>
      <c r="H27" s="122">
        <f>'proy 1'!H27+'proy 2'!H27+'proy 3'!H27+'proy 4'!H27+'proy 5'!H27</f>
        <v>0</v>
      </c>
      <c r="I27" s="122">
        <f>'proy 1'!I27+'proy 2'!I27+'proy 3'!I27+'proy 4'!I27+'proy 5'!I27</f>
        <v>0</v>
      </c>
      <c r="J27" s="122">
        <f>'proy 1'!J27+'proy 2'!J27+'proy 3'!J27+'proy 4'!J27+'proy 5'!J27</f>
        <v>0</v>
      </c>
      <c r="K27" s="122">
        <f>'proy 1'!K27+'proy 2'!K27+'proy 3'!K27+'proy 4'!K27+'proy 5'!K27</f>
        <v>0</v>
      </c>
      <c r="L27" s="123">
        <f t="shared" si="13"/>
        <v>0</v>
      </c>
      <c r="M27" s="124">
        <f t="shared" ref="M27:M82" si="21">(IFERROR(L27/$E27,0))</f>
        <v>0</v>
      </c>
      <c r="N27" s="123">
        <f t="shared" ref="N27:N46" si="22">G27+I27+K27</f>
        <v>0</v>
      </c>
      <c r="O27" s="124">
        <f t="shared" ref="O27:O82" si="23">(IFERROR(N27/L27,0))</f>
        <v>0</v>
      </c>
      <c r="P27" s="122">
        <f>'proy 1'!P27+'proy 2'!P27+'proy 3'!P27+'proy 4'!P27+'proy 5'!P27</f>
        <v>0</v>
      </c>
      <c r="Q27" s="122">
        <f>'proy 1'!Q27+'proy 2'!Q27+'proy 3'!Q27+'proy 4'!Q27+'proy 5'!Q27</f>
        <v>0</v>
      </c>
      <c r="R27" s="122">
        <f>'proy 1'!R27+'proy 2'!R27+'proy 3'!R27+'proy 4'!R27+'proy 5'!R27</f>
        <v>0</v>
      </c>
      <c r="S27" s="122">
        <f>'proy 1'!S27+'proy 2'!S27+'proy 3'!S27+'proy 4'!S27+'proy 5'!S27</f>
        <v>0</v>
      </c>
      <c r="T27" s="122">
        <f>'proy 1'!T27+'proy 2'!T27+'proy 3'!T27+'proy 4'!T27+'proy 5'!T27</f>
        <v>0</v>
      </c>
      <c r="U27" s="122">
        <f>'proy 1'!U27+'proy 2'!U27+'proy 3'!U27+'proy 4'!U27+'proy 5'!U27</f>
        <v>0</v>
      </c>
      <c r="V27" s="123">
        <f t="shared" si="14"/>
        <v>0</v>
      </c>
      <c r="W27" s="124">
        <f t="shared" ref="W27:W82" si="24">(IFERROR(V27/$E27,0))</f>
        <v>0</v>
      </c>
      <c r="X27" s="123">
        <f t="shared" ref="X27:X46" si="25">Q27+S27+U27</f>
        <v>0</v>
      </c>
      <c r="Y27" s="124">
        <f t="shared" ref="Y27:Y82" si="26">(IFERROR(X27/V27,0))</f>
        <v>0</v>
      </c>
      <c r="Z27" s="121"/>
      <c r="AA27" s="121"/>
      <c r="AB27" s="121"/>
      <c r="AC27" s="121"/>
      <c r="AD27" s="121"/>
      <c r="AE27" s="121"/>
      <c r="AF27" s="123">
        <f t="shared" si="15"/>
        <v>0</v>
      </c>
      <c r="AG27" s="124">
        <f t="shared" ref="AG27:AG82" si="27">(IFERROR(AF27/$E27,0))</f>
        <v>0</v>
      </c>
      <c r="AH27" s="123">
        <f t="shared" ref="AH27:AH46" si="28">AA27+AC27+AE27</f>
        <v>0</v>
      </c>
      <c r="AI27" s="124">
        <f t="shared" ref="AI27:AI82" si="29">(IFERROR(AH27/AF27,0))</f>
        <v>0</v>
      </c>
      <c r="AJ27" s="121"/>
      <c r="AK27" s="121"/>
      <c r="AL27" s="121"/>
      <c r="AM27" s="121"/>
      <c r="AN27" s="121"/>
      <c r="AO27" s="123">
        <f t="shared" si="16"/>
        <v>0</v>
      </c>
      <c r="AP27" s="123">
        <f t="shared" si="17"/>
        <v>0</v>
      </c>
      <c r="AQ27" s="124">
        <f t="shared" ref="AQ27:AQ82" si="30">(IFERROR(AP27/$E27,0))</f>
        <v>0</v>
      </c>
      <c r="AR27" s="123">
        <f t="shared" ref="AR27:AR46" si="31">AK27+AM27+AO27</f>
        <v>0</v>
      </c>
      <c r="AS27" s="124">
        <f t="shared" ref="AS27:AS82" si="32">(IFERROR(AR27/AP27,0))</f>
        <v>0</v>
      </c>
      <c r="AT27" s="123">
        <f t="shared" si="18"/>
        <v>0</v>
      </c>
      <c r="AU27" s="124">
        <f t="shared" ref="AU27:AU82" si="33">(IFERROR(AT27/$E27,0))</f>
        <v>0</v>
      </c>
      <c r="AV27" s="123">
        <f>N27+X27+AH27+AR27</f>
        <v>0</v>
      </c>
      <c r="AW27" s="124">
        <f t="shared" si="11"/>
        <v>0</v>
      </c>
      <c r="AX27" s="125">
        <f t="shared" si="20"/>
        <v>0</v>
      </c>
    </row>
    <row r="28" spans="1:50" s="11" customFormat="1" ht="15" hidden="1" customHeight="1" x14ac:dyDescent="0.25">
      <c r="A28" s="119">
        <v>11322</v>
      </c>
      <c r="B28" s="120" t="s">
        <v>31</v>
      </c>
      <c r="C28" s="121">
        <f>'proy 1'!C28+'proy 2'!C28+'proy 3'!C28+'proy 4'!C28+'proy 5'!C28</f>
        <v>0</v>
      </c>
      <c r="D28" s="122">
        <f>'proy 1'!D28+'proy 2'!D28+'proy 3'!D28+'proy 4'!D28+'proy 5'!D28</f>
        <v>0</v>
      </c>
      <c r="E28" s="121">
        <f t="shared" si="12"/>
        <v>0</v>
      </c>
      <c r="F28" s="122">
        <f>'proy 1'!F28+'proy 2'!F28+'proy 3'!F28+'proy 4'!F28+'proy 5'!F28</f>
        <v>0</v>
      </c>
      <c r="G28" s="122">
        <f>'proy 1'!G28+'proy 2'!G28+'proy 3'!G28+'proy 4'!G28+'proy 5'!G28</f>
        <v>0</v>
      </c>
      <c r="H28" s="122">
        <f>'proy 1'!H28+'proy 2'!H28+'proy 3'!H28+'proy 4'!H28+'proy 5'!H28</f>
        <v>0</v>
      </c>
      <c r="I28" s="122">
        <f>'proy 1'!I28+'proy 2'!I28+'proy 3'!I28+'proy 4'!I28+'proy 5'!I28</f>
        <v>0</v>
      </c>
      <c r="J28" s="122">
        <f>'proy 1'!J28+'proy 2'!J28+'proy 3'!J28+'proy 4'!J28+'proy 5'!J28</f>
        <v>0</v>
      </c>
      <c r="K28" s="122">
        <f>'proy 1'!K28+'proy 2'!K28+'proy 3'!K28+'proy 4'!K28+'proy 5'!K28</f>
        <v>0</v>
      </c>
      <c r="L28" s="123">
        <f t="shared" si="13"/>
        <v>0</v>
      </c>
      <c r="M28" s="124">
        <f t="shared" si="21"/>
        <v>0</v>
      </c>
      <c r="N28" s="123">
        <f t="shared" si="22"/>
        <v>0</v>
      </c>
      <c r="O28" s="124">
        <f t="shared" si="23"/>
        <v>0</v>
      </c>
      <c r="P28" s="122">
        <f>'proy 1'!P28+'proy 2'!P28+'proy 3'!P28+'proy 4'!P28+'proy 5'!P28</f>
        <v>0</v>
      </c>
      <c r="Q28" s="122">
        <f>'proy 1'!Q28+'proy 2'!Q28+'proy 3'!Q28+'proy 4'!Q28+'proy 5'!Q28</f>
        <v>0</v>
      </c>
      <c r="R28" s="122">
        <f>'proy 1'!R28+'proy 2'!R28+'proy 3'!R28+'proy 4'!R28+'proy 5'!R28</f>
        <v>0</v>
      </c>
      <c r="S28" s="122">
        <f>'proy 1'!S28+'proy 2'!S28+'proy 3'!S28+'proy 4'!S28+'proy 5'!S28</f>
        <v>0</v>
      </c>
      <c r="T28" s="122">
        <f>'proy 1'!T28+'proy 2'!T28+'proy 3'!T28+'proy 4'!T28+'proy 5'!T28</f>
        <v>0</v>
      </c>
      <c r="U28" s="122">
        <f>'proy 1'!U28+'proy 2'!U28+'proy 3'!U28+'proy 4'!U28+'proy 5'!U28</f>
        <v>0</v>
      </c>
      <c r="V28" s="123">
        <f t="shared" si="14"/>
        <v>0</v>
      </c>
      <c r="W28" s="124">
        <f t="shared" si="24"/>
        <v>0</v>
      </c>
      <c r="X28" s="123">
        <f t="shared" si="25"/>
        <v>0</v>
      </c>
      <c r="Y28" s="124">
        <f t="shared" si="26"/>
        <v>0</v>
      </c>
      <c r="Z28" s="121"/>
      <c r="AA28" s="121"/>
      <c r="AB28" s="121"/>
      <c r="AC28" s="121"/>
      <c r="AD28" s="121"/>
      <c r="AE28" s="121"/>
      <c r="AF28" s="123">
        <f t="shared" si="15"/>
        <v>0</v>
      </c>
      <c r="AG28" s="124">
        <f t="shared" si="27"/>
        <v>0</v>
      </c>
      <c r="AH28" s="123">
        <f t="shared" si="28"/>
        <v>0</v>
      </c>
      <c r="AI28" s="124">
        <f t="shared" si="29"/>
        <v>0</v>
      </c>
      <c r="AJ28" s="121"/>
      <c r="AK28" s="121"/>
      <c r="AL28" s="121"/>
      <c r="AM28" s="121"/>
      <c r="AN28" s="121"/>
      <c r="AO28" s="123">
        <f t="shared" si="16"/>
        <v>0</v>
      </c>
      <c r="AP28" s="123">
        <f t="shared" si="17"/>
        <v>0</v>
      </c>
      <c r="AQ28" s="124">
        <f t="shared" si="30"/>
        <v>0</v>
      </c>
      <c r="AR28" s="123">
        <f t="shared" si="31"/>
        <v>0</v>
      </c>
      <c r="AS28" s="124">
        <f t="shared" si="32"/>
        <v>0</v>
      </c>
      <c r="AT28" s="123">
        <f t="shared" si="18"/>
        <v>0</v>
      </c>
      <c r="AU28" s="124">
        <f t="shared" si="33"/>
        <v>0</v>
      </c>
      <c r="AV28" s="123">
        <f>N28+X28+AH28+AR28</f>
        <v>0</v>
      </c>
      <c r="AW28" s="124">
        <f t="shared" si="11"/>
        <v>0</v>
      </c>
      <c r="AX28" s="125">
        <f t="shared" si="20"/>
        <v>0</v>
      </c>
    </row>
    <row r="29" spans="1:50" s="11" customFormat="1" ht="15" hidden="1" customHeight="1" x14ac:dyDescent="0.25">
      <c r="A29" s="159">
        <v>11324</v>
      </c>
      <c r="B29" s="160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4">SUM(F30:F32)</f>
        <v>0</v>
      </c>
      <c r="G29" s="32">
        <f t="shared" si="34"/>
        <v>0</v>
      </c>
      <c r="H29" s="32">
        <f t="shared" si="34"/>
        <v>0</v>
      </c>
      <c r="I29" s="32">
        <f t="shared" si="34"/>
        <v>0</v>
      </c>
      <c r="J29" s="32">
        <f t="shared" si="34"/>
        <v>0</v>
      </c>
      <c r="K29" s="32">
        <f t="shared" si="34"/>
        <v>0</v>
      </c>
      <c r="L29" s="32">
        <f t="shared" si="34"/>
        <v>0</v>
      </c>
      <c r="M29" s="89">
        <f t="shared" si="21"/>
        <v>0</v>
      </c>
      <c r="N29" s="32">
        <f t="shared" si="34"/>
        <v>0</v>
      </c>
      <c r="O29" s="89">
        <f t="shared" si="23"/>
        <v>0</v>
      </c>
      <c r="P29" s="32">
        <f t="shared" ref="P29:V29" si="35">SUM(P30:P32)</f>
        <v>0</v>
      </c>
      <c r="Q29" s="32">
        <f t="shared" si="35"/>
        <v>0</v>
      </c>
      <c r="R29" s="32">
        <f t="shared" si="35"/>
        <v>0</v>
      </c>
      <c r="S29" s="32">
        <f t="shared" si="35"/>
        <v>0</v>
      </c>
      <c r="T29" s="32">
        <f t="shared" si="35"/>
        <v>0</v>
      </c>
      <c r="U29" s="32">
        <f t="shared" si="35"/>
        <v>0</v>
      </c>
      <c r="V29" s="32">
        <f t="shared" si="35"/>
        <v>0</v>
      </c>
      <c r="W29" s="89">
        <f t="shared" si="24"/>
        <v>0</v>
      </c>
      <c r="X29" s="32">
        <f t="shared" ref="X29" si="36">SUM(X30:X32)</f>
        <v>0</v>
      </c>
      <c r="Y29" s="89">
        <f t="shared" si="26"/>
        <v>0</v>
      </c>
      <c r="Z29" s="32">
        <f t="shared" ref="Z29:AF29" si="37">SUM(Z30:Z32)</f>
        <v>0</v>
      </c>
      <c r="AA29" s="32">
        <f t="shared" si="37"/>
        <v>0</v>
      </c>
      <c r="AB29" s="32">
        <f t="shared" si="37"/>
        <v>0</v>
      </c>
      <c r="AC29" s="32">
        <f t="shared" si="37"/>
        <v>0</v>
      </c>
      <c r="AD29" s="32">
        <f t="shared" si="37"/>
        <v>0</v>
      </c>
      <c r="AE29" s="32">
        <f t="shared" si="37"/>
        <v>0</v>
      </c>
      <c r="AF29" s="32">
        <f t="shared" si="37"/>
        <v>0</v>
      </c>
      <c r="AG29" s="89">
        <f t="shared" si="27"/>
        <v>0</v>
      </c>
      <c r="AH29" s="32">
        <f t="shared" ref="AH29" si="38">SUM(AH30:AH32)</f>
        <v>0</v>
      </c>
      <c r="AI29" s="89">
        <f t="shared" si="29"/>
        <v>0</v>
      </c>
      <c r="AJ29" s="32">
        <f t="shared" ref="AJ29:AP29" si="39">SUM(AJ30:AJ32)</f>
        <v>0</v>
      </c>
      <c r="AK29" s="32">
        <f t="shared" si="39"/>
        <v>0</v>
      </c>
      <c r="AL29" s="32">
        <f t="shared" si="39"/>
        <v>0</v>
      </c>
      <c r="AM29" s="32">
        <f t="shared" si="39"/>
        <v>0</v>
      </c>
      <c r="AN29" s="32">
        <f t="shared" si="39"/>
        <v>0</v>
      </c>
      <c r="AO29" s="32">
        <f t="shared" si="39"/>
        <v>0</v>
      </c>
      <c r="AP29" s="32">
        <f t="shared" si="39"/>
        <v>0</v>
      </c>
      <c r="AQ29" s="89">
        <f t="shared" si="30"/>
        <v>0</v>
      </c>
      <c r="AR29" s="32">
        <f t="shared" ref="AR29" si="40">SUM(AR30:AR32)</f>
        <v>0</v>
      </c>
      <c r="AS29" s="89">
        <f t="shared" si="32"/>
        <v>0</v>
      </c>
      <c r="AT29" s="32">
        <f t="shared" ref="AT29" si="41">SUM(AT30:AT32)</f>
        <v>0</v>
      </c>
      <c r="AU29" s="89">
        <f t="shared" si="33"/>
        <v>0</v>
      </c>
      <c r="AV29" s="32">
        <f t="shared" ref="AV29" si="42">SUM(AV30:AV32)</f>
        <v>0</v>
      </c>
      <c r="AW29" s="89">
        <f t="shared" si="11"/>
        <v>0</v>
      </c>
      <c r="AX29" s="32">
        <f t="shared" ref="AX29" si="43">SUM(AX30:AX32)</f>
        <v>0</v>
      </c>
    </row>
    <row r="30" spans="1:50" s="11" customFormat="1" ht="15" hidden="1" customHeight="1" x14ac:dyDescent="0.25">
      <c r="A30" s="126"/>
      <c r="B30" s="116" t="s">
        <v>195</v>
      </c>
      <c r="C30" s="121">
        <f>'proy 1'!C30+'proy 2'!C30+'proy 3'!C30+'proy 4'!C30+'proy 5'!C30</f>
        <v>0</v>
      </c>
      <c r="D30" s="122">
        <f>'proy 1'!D30+'proy 2'!D30+'proy 3'!D30+'proy 4'!D30+'proy 5'!D30</f>
        <v>0</v>
      </c>
      <c r="E30" s="121">
        <f t="shared" ref="E30:E32" si="44">SUM(C30:D30)</f>
        <v>0</v>
      </c>
      <c r="F30" s="122">
        <f>'proy 1'!F30+'proy 2'!F30+'proy 3'!F30+'proy 4'!F30+'proy 5'!F30</f>
        <v>0</v>
      </c>
      <c r="G30" s="122">
        <f>'proy 1'!G30+'proy 2'!G30+'proy 3'!G30+'proy 4'!G30+'proy 5'!G30</f>
        <v>0</v>
      </c>
      <c r="H30" s="122">
        <f>'proy 1'!H30+'proy 2'!H30+'proy 3'!H30+'proy 4'!H30+'proy 5'!H30</f>
        <v>0</v>
      </c>
      <c r="I30" s="122">
        <f>'proy 1'!I30+'proy 2'!I30+'proy 3'!I30+'proy 4'!I30+'proy 5'!I30</f>
        <v>0</v>
      </c>
      <c r="J30" s="122">
        <f>'proy 1'!J30+'proy 2'!J30+'proy 3'!J30+'proy 4'!J30+'proy 5'!J30</f>
        <v>0</v>
      </c>
      <c r="K30" s="122">
        <f>'proy 1'!K30+'proy 2'!K30+'proy 3'!K30+'proy 4'!K30+'proy 5'!K30</f>
        <v>0</v>
      </c>
      <c r="L30" s="123">
        <f t="shared" ref="L30:L32" si="45">F30+H30+J30</f>
        <v>0</v>
      </c>
      <c r="M30" s="124">
        <f t="shared" ref="M30:M32" si="46">(IFERROR(L30/$E30,0))</f>
        <v>0</v>
      </c>
      <c r="N30" s="123">
        <f t="shared" ref="N30:N32" si="47">G30+I30+K30</f>
        <v>0</v>
      </c>
      <c r="O30" s="124">
        <f t="shared" ref="O30:O32" si="48">(IFERROR(N30/L30,0))</f>
        <v>0</v>
      </c>
      <c r="P30" s="122">
        <f>'proy 1'!P30+'proy 2'!P30+'proy 3'!P30+'proy 4'!P30+'proy 5'!P30</f>
        <v>0</v>
      </c>
      <c r="Q30" s="122">
        <f>'proy 1'!Q30+'proy 2'!Q30+'proy 3'!Q30+'proy 4'!Q30+'proy 5'!Q30</f>
        <v>0</v>
      </c>
      <c r="R30" s="122">
        <f>'proy 1'!R30+'proy 2'!R30+'proy 3'!R30+'proy 4'!R30+'proy 5'!R30</f>
        <v>0</v>
      </c>
      <c r="S30" s="122">
        <f>'proy 1'!S30+'proy 2'!S30+'proy 3'!S30+'proy 4'!S30+'proy 5'!S30</f>
        <v>0</v>
      </c>
      <c r="T30" s="122">
        <f>'proy 1'!T30+'proy 2'!T30+'proy 3'!T30+'proy 4'!T30+'proy 5'!T30</f>
        <v>0</v>
      </c>
      <c r="U30" s="122">
        <f>'proy 1'!U30+'proy 2'!U30+'proy 3'!U30+'proy 4'!U30+'proy 5'!U30</f>
        <v>0</v>
      </c>
      <c r="V30" s="123">
        <f t="shared" ref="V30:V32" si="49">P30+R30+T30</f>
        <v>0</v>
      </c>
      <c r="W30" s="124">
        <f t="shared" ref="W30:W32" si="50">(IFERROR(V30/$E30,0))</f>
        <v>0</v>
      </c>
      <c r="X30" s="123">
        <f t="shared" ref="X30:X32" si="51">Q30+S30+U30</f>
        <v>0</v>
      </c>
      <c r="Y30" s="124">
        <f t="shared" ref="Y30:Y32" si="52">(IFERROR(X30/V30,0))</f>
        <v>0</v>
      </c>
      <c r="Z30" s="121"/>
      <c r="AA30" s="121"/>
      <c r="AB30" s="121"/>
      <c r="AC30" s="121"/>
      <c r="AD30" s="121"/>
      <c r="AE30" s="121"/>
      <c r="AF30" s="123">
        <f t="shared" ref="AF30:AF32" si="53">Z30+AB30+AD30</f>
        <v>0</v>
      </c>
      <c r="AG30" s="124">
        <f t="shared" ref="AG30:AG32" si="54">(IFERROR(AF30/$E30,0))</f>
        <v>0</v>
      </c>
      <c r="AH30" s="123">
        <f t="shared" ref="AH30:AH32" si="55">AA30+AC30+AE30</f>
        <v>0</v>
      </c>
      <c r="AI30" s="124">
        <f t="shared" ref="AI30:AI32" si="56">(IFERROR(AH30/AF30,0))</f>
        <v>0</v>
      </c>
      <c r="AJ30" s="121"/>
      <c r="AK30" s="121"/>
      <c r="AL30" s="121"/>
      <c r="AM30" s="121"/>
      <c r="AN30" s="121"/>
      <c r="AO30" s="123">
        <f t="shared" ref="AO30:AO32" si="57">SUM(AI30:AM30)</f>
        <v>0</v>
      </c>
      <c r="AP30" s="123">
        <f t="shared" ref="AP30:AP32" si="58">AJ30+AL30+AN30</f>
        <v>0</v>
      </c>
      <c r="AQ30" s="124">
        <f t="shared" ref="AQ30:AQ32" si="59">(IFERROR(AP30/$E30,0))</f>
        <v>0</v>
      </c>
      <c r="AR30" s="123">
        <f t="shared" ref="AR30:AR32" si="60">AK30+AM30+AO30</f>
        <v>0</v>
      </c>
      <c r="AS30" s="124">
        <f t="shared" ref="AS30:AS32" si="61">(IFERROR(AR30/AP30,0))</f>
        <v>0</v>
      </c>
      <c r="AT30" s="123">
        <f t="shared" ref="AT30:AT32" si="62">L30+V30+AF30+AP30</f>
        <v>0</v>
      </c>
      <c r="AU30" s="124">
        <f t="shared" ref="AU30:AU32" si="63">(IFERROR(AT30/$E30,0))</f>
        <v>0</v>
      </c>
      <c r="AV30" s="123">
        <f t="shared" ref="AV30:AV32" si="64">N30+X30+AH30+AR30</f>
        <v>0</v>
      </c>
      <c r="AW30" s="124">
        <f t="shared" ref="AW30:AW32" si="65">(IFERROR(AV30/AT30,0))</f>
        <v>0</v>
      </c>
      <c r="AX30" s="125">
        <f t="shared" ref="AX30:AX32" si="66">E30-AT30</f>
        <v>0</v>
      </c>
    </row>
    <row r="31" spans="1:50" s="11" customFormat="1" ht="15" hidden="1" customHeight="1" x14ac:dyDescent="0.25">
      <c r="A31" s="126"/>
      <c r="B31" s="116" t="s">
        <v>196</v>
      </c>
      <c r="C31" s="121">
        <f>'proy 1'!C31+'proy 2'!C31+'proy 3'!C31+'proy 4'!C31+'proy 5'!C31</f>
        <v>0</v>
      </c>
      <c r="D31" s="122">
        <f>'proy 1'!D31+'proy 2'!D31+'proy 3'!D31+'proy 4'!D31+'proy 5'!D31</f>
        <v>0</v>
      </c>
      <c r="E31" s="121">
        <f t="shared" si="44"/>
        <v>0</v>
      </c>
      <c r="F31" s="122">
        <f>'proy 1'!F31+'proy 2'!F31+'proy 3'!F31+'proy 4'!F31+'proy 5'!F31</f>
        <v>0</v>
      </c>
      <c r="G31" s="122">
        <f>'proy 1'!G31+'proy 2'!G31+'proy 3'!G31+'proy 4'!G31+'proy 5'!G31</f>
        <v>0</v>
      </c>
      <c r="H31" s="122">
        <f>'proy 1'!H31+'proy 2'!H31+'proy 3'!H31+'proy 4'!H31+'proy 5'!H31</f>
        <v>0</v>
      </c>
      <c r="I31" s="122">
        <f>'proy 1'!I31+'proy 2'!I31+'proy 3'!I31+'proy 4'!I31+'proy 5'!I31</f>
        <v>0</v>
      </c>
      <c r="J31" s="122">
        <f>'proy 1'!J31+'proy 2'!J31+'proy 3'!J31+'proy 4'!J31+'proy 5'!J31</f>
        <v>0</v>
      </c>
      <c r="K31" s="122">
        <f>'proy 1'!K31+'proy 2'!K31+'proy 3'!K31+'proy 4'!K31+'proy 5'!K31</f>
        <v>0</v>
      </c>
      <c r="L31" s="123">
        <f t="shared" si="45"/>
        <v>0</v>
      </c>
      <c r="M31" s="124">
        <f t="shared" si="46"/>
        <v>0</v>
      </c>
      <c r="N31" s="123">
        <f t="shared" si="47"/>
        <v>0</v>
      </c>
      <c r="O31" s="124">
        <f t="shared" si="48"/>
        <v>0</v>
      </c>
      <c r="P31" s="122">
        <f>'proy 1'!P31+'proy 2'!P31+'proy 3'!P31+'proy 4'!P31+'proy 5'!P31</f>
        <v>0</v>
      </c>
      <c r="Q31" s="122">
        <f>'proy 1'!Q31+'proy 2'!Q31+'proy 3'!Q31+'proy 4'!Q31+'proy 5'!Q31</f>
        <v>0</v>
      </c>
      <c r="R31" s="122">
        <f>'proy 1'!R31+'proy 2'!R31+'proy 3'!R31+'proy 4'!R31+'proy 5'!R31</f>
        <v>0</v>
      </c>
      <c r="S31" s="122">
        <f>'proy 1'!S31+'proy 2'!S31+'proy 3'!S31+'proy 4'!S31+'proy 5'!S31</f>
        <v>0</v>
      </c>
      <c r="T31" s="122">
        <f>'proy 1'!T31+'proy 2'!T31+'proy 3'!T31+'proy 4'!T31+'proy 5'!T31</f>
        <v>0</v>
      </c>
      <c r="U31" s="122">
        <f>'proy 1'!U31+'proy 2'!U31+'proy 3'!U31+'proy 4'!U31+'proy 5'!U31</f>
        <v>0</v>
      </c>
      <c r="V31" s="123">
        <f t="shared" si="49"/>
        <v>0</v>
      </c>
      <c r="W31" s="124">
        <f t="shared" si="50"/>
        <v>0</v>
      </c>
      <c r="X31" s="123">
        <f t="shared" si="51"/>
        <v>0</v>
      </c>
      <c r="Y31" s="124">
        <f t="shared" si="52"/>
        <v>0</v>
      </c>
      <c r="Z31" s="121"/>
      <c r="AA31" s="121"/>
      <c r="AB31" s="121"/>
      <c r="AC31" s="121"/>
      <c r="AD31" s="121"/>
      <c r="AE31" s="121"/>
      <c r="AF31" s="123">
        <f t="shared" si="53"/>
        <v>0</v>
      </c>
      <c r="AG31" s="124">
        <f t="shared" si="54"/>
        <v>0</v>
      </c>
      <c r="AH31" s="123">
        <f t="shared" si="55"/>
        <v>0</v>
      </c>
      <c r="AI31" s="124">
        <f t="shared" si="56"/>
        <v>0</v>
      </c>
      <c r="AJ31" s="121"/>
      <c r="AK31" s="121"/>
      <c r="AL31" s="121"/>
      <c r="AM31" s="121"/>
      <c r="AN31" s="121"/>
      <c r="AO31" s="123">
        <f t="shared" si="57"/>
        <v>0</v>
      </c>
      <c r="AP31" s="123">
        <f t="shared" si="58"/>
        <v>0</v>
      </c>
      <c r="AQ31" s="124">
        <f t="shared" si="59"/>
        <v>0</v>
      </c>
      <c r="AR31" s="123">
        <f t="shared" si="60"/>
        <v>0</v>
      </c>
      <c r="AS31" s="124">
        <f t="shared" si="61"/>
        <v>0</v>
      </c>
      <c r="AT31" s="123">
        <f t="shared" si="62"/>
        <v>0</v>
      </c>
      <c r="AU31" s="124">
        <f t="shared" si="63"/>
        <v>0</v>
      </c>
      <c r="AV31" s="123">
        <f t="shared" si="64"/>
        <v>0</v>
      </c>
      <c r="AW31" s="124">
        <f t="shared" si="65"/>
        <v>0</v>
      </c>
      <c r="AX31" s="125">
        <f t="shared" si="66"/>
        <v>0</v>
      </c>
    </row>
    <row r="32" spans="1:50" s="11" customFormat="1" ht="15" hidden="1" customHeight="1" x14ac:dyDescent="0.25">
      <c r="A32" s="126"/>
      <c r="B32" s="116" t="s">
        <v>197</v>
      </c>
      <c r="C32" s="121">
        <f>'proy 1'!C32+'proy 2'!C32+'proy 3'!C32+'proy 4'!C32+'proy 5'!C32</f>
        <v>0</v>
      </c>
      <c r="D32" s="122">
        <f>'proy 1'!D32+'proy 2'!D32+'proy 3'!D32+'proy 4'!D32+'proy 5'!D32</f>
        <v>0</v>
      </c>
      <c r="E32" s="121">
        <f t="shared" si="44"/>
        <v>0</v>
      </c>
      <c r="F32" s="122">
        <f>'proy 1'!F32+'proy 2'!F32+'proy 3'!F32+'proy 4'!F32+'proy 5'!F32</f>
        <v>0</v>
      </c>
      <c r="G32" s="122">
        <f>'proy 1'!G32+'proy 2'!G32+'proy 3'!G32+'proy 4'!G32+'proy 5'!G32</f>
        <v>0</v>
      </c>
      <c r="H32" s="122">
        <f>'proy 1'!H32+'proy 2'!H32+'proy 3'!H32+'proy 4'!H32+'proy 5'!H32</f>
        <v>0</v>
      </c>
      <c r="I32" s="122">
        <f>'proy 1'!I32+'proy 2'!I32+'proy 3'!I32+'proy 4'!I32+'proy 5'!I32</f>
        <v>0</v>
      </c>
      <c r="J32" s="122">
        <f>'proy 1'!J32+'proy 2'!J32+'proy 3'!J32+'proy 4'!J32+'proy 5'!J32</f>
        <v>0</v>
      </c>
      <c r="K32" s="122">
        <f>'proy 1'!K32+'proy 2'!K32+'proy 3'!K32+'proy 4'!K32+'proy 5'!K32</f>
        <v>0</v>
      </c>
      <c r="L32" s="123">
        <f t="shared" si="45"/>
        <v>0</v>
      </c>
      <c r="M32" s="124">
        <f t="shared" si="46"/>
        <v>0</v>
      </c>
      <c r="N32" s="123">
        <f t="shared" si="47"/>
        <v>0</v>
      </c>
      <c r="O32" s="124">
        <f t="shared" si="48"/>
        <v>0</v>
      </c>
      <c r="P32" s="122">
        <f>'proy 1'!P32+'proy 2'!P32+'proy 3'!P32+'proy 4'!P32+'proy 5'!P32</f>
        <v>0</v>
      </c>
      <c r="Q32" s="122">
        <f>'proy 1'!Q32+'proy 2'!Q32+'proy 3'!Q32+'proy 4'!Q32+'proy 5'!Q32</f>
        <v>0</v>
      </c>
      <c r="R32" s="122">
        <f>'proy 1'!R32+'proy 2'!R32+'proy 3'!R32+'proy 4'!R32+'proy 5'!R32</f>
        <v>0</v>
      </c>
      <c r="S32" s="122">
        <f>'proy 1'!S32+'proy 2'!S32+'proy 3'!S32+'proy 4'!S32+'proy 5'!S32</f>
        <v>0</v>
      </c>
      <c r="T32" s="122">
        <f>'proy 1'!T32+'proy 2'!T32+'proy 3'!T32+'proy 4'!T32+'proy 5'!T32</f>
        <v>0</v>
      </c>
      <c r="U32" s="122">
        <f>'proy 1'!U32+'proy 2'!U32+'proy 3'!U32+'proy 4'!U32+'proy 5'!U32</f>
        <v>0</v>
      </c>
      <c r="V32" s="123">
        <f t="shared" si="49"/>
        <v>0</v>
      </c>
      <c r="W32" s="124">
        <f t="shared" si="50"/>
        <v>0</v>
      </c>
      <c r="X32" s="123">
        <f t="shared" si="51"/>
        <v>0</v>
      </c>
      <c r="Y32" s="124">
        <f t="shared" si="52"/>
        <v>0</v>
      </c>
      <c r="Z32" s="121"/>
      <c r="AA32" s="121"/>
      <c r="AB32" s="121"/>
      <c r="AC32" s="121"/>
      <c r="AD32" s="121"/>
      <c r="AE32" s="121"/>
      <c r="AF32" s="123">
        <f t="shared" si="53"/>
        <v>0</v>
      </c>
      <c r="AG32" s="124">
        <f t="shared" si="54"/>
        <v>0</v>
      </c>
      <c r="AH32" s="123">
        <f t="shared" si="55"/>
        <v>0</v>
      </c>
      <c r="AI32" s="124">
        <f t="shared" si="56"/>
        <v>0</v>
      </c>
      <c r="AJ32" s="121"/>
      <c r="AK32" s="121"/>
      <c r="AL32" s="121"/>
      <c r="AM32" s="121"/>
      <c r="AN32" s="121"/>
      <c r="AO32" s="123">
        <f t="shared" si="57"/>
        <v>0</v>
      </c>
      <c r="AP32" s="123">
        <f t="shared" si="58"/>
        <v>0</v>
      </c>
      <c r="AQ32" s="124">
        <f t="shared" si="59"/>
        <v>0</v>
      </c>
      <c r="AR32" s="123">
        <f t="shared" si="60"/>
        <v>0</v>
      </c>
      <c r="AS32" s="124">
        <f t="shared" si="61"/>
        <v>0</v>
      </c>
      <c r="AT32" s="123">
        <f t="shared" si="62"/>
        <v>0</v>
      </c>
      <c r="AU32" s="124">
        <f t="shared" si="63"/>
        <v>0</v>
      </c>
      <c r="AV32" s="123">
        <f t="shared" si="64"/>
        <v>0</v>
      </c>
      <c r="AW32" s="124">
        <f t="shared" si="65"/>
        <v>0</v>
      </c>
      <c r="AX32" s="125">
        <f t="shared" si="66"/>
        <v>0</v>
      </c>
    </row>
    <row r="33" spans="1:50" s="11" customFormat="1" ht="15" hidden="1" customHeight="1" x14ac:dyDescent="0.25">
      <c r="A33" s="119">
        <v>11400</v>
      </c>
      <c r="B33" s="120" t="s">
        <v>33</v>
      </c>
      <c r="C33" s="121">
        <f>'proy 1'!C33+'proy 2'!C33+'proy 3'!C33+'proy 4'!C33+'proy 5'!C33</f>
        <v>0</v>
      </c>
      <c r="D33" s="122">
        <f>'proy 1'!D33+'proy 2'!D33+'proy 3'!D33+'proy 4'!D33+'proy 5'!D33</f>
        <v>0</v>
      </c>
      <c r="E33" s="121">
        <f t="shared" si="12"/>
        <v>0</v>
      </c>
      <c r="F33" s="122">
        <f>'proy 1'!F33+'proy 2'!F33+'proy 3'!F33+'proy 4'!F33+'proy 5'!F33</f>
        <v>0</v>
      </c>
      <c r="G33" s="122">
        <f>'proy 1'!G33+'proy 2'!G33+'proy 3'!G33+'proy 4'!G33+'proy 5'!G33</f>
        <v>0</v>
      </c>
      <c r="H33" s="122">
        <f>'proy 1'!H33+'proy 2'!H33+'proy 3'!H33+'proy 4'!H33+'proy 5'!H33</f>
        <v>0</v>
      </c>
      <c r="I33" s="122">
        <f>'proy 1'!I33+'proy 2'!I33+'proy 3'!I33+'proy 4'!I33+'proy 5'!I33</f>
        <v>0</v>
      </c>
      <c r="J33" s="122">
        <f>'proy 1'!J33+'proy 2'!J33+'proy 3'!J33+'proy 4'!J33+'proy 5'!J33</f>
        <v>0</v>
      </c>
      <c r="K33" s="122">
        <f>'proy 1'!K33+'proy 2'!K33+'proy 3'!K33+'proy 4'!K33+'proy 5'!K33</f>
        <v>0</v>
      </c>
      <c r="L33" s="123">
        <f t="shared" si="13"/>
        <v>0</v>
      </c>
      <c r="M33" s="124">
        <f t="shared" si="21"/>
        <v>0</v>
      </c>
      <c r="N33" s="123">
        <f t="shared" si="22"/>
        <v>0</v>
      </c>
      <c r="O33" s="124">
        <f t="shared" si="23"/>
        <v>0</v>
      </c>
      <c r="P33" s="122">
        <f>'proy 1'!P33+'proy 2'!P33+'proy 3'!P33+'proy 4'!P33+'proy 5'!P33</f>
        <v>0</v>
      </c>
      <c r="Q33" s="122">
        <f>'proy 1'!Q33+'proy 2'!Q33+'proy 3'!Q33+'proy 4'!Q33+'proy 5'!Q33</f>
        <v>0</v>
      </c>
      <c r="R33" s="122">
        <f>'proy 1'!R33+'proy 2'!R33+'proy 3'!R33+'proy 4'!R33+'proy 5'!R33</f>
        <v>0</v>
      </c>
      <c r="S33" s="122">
        <f>'proy 1'!S33+'proy 2'!S33+'proy 3'!S33+'proy 4'!S33+'proy 5'!S33</f>
        <v>0</v>
      </c>
      <c r="T33" s="122">
        <f>'proy 1'!T33+'proy 2'!T33+'proy 3'!T33+'proy 4'!T33+'proy 5'!T33</f>
        <v>0</v>
      </c>
      <c r="U33" s="122">
        <f>'proy 1'!U33+'proy 2'!U33+'proy 3'!U33+'proy 4'!U33+'proy 5'!U33</f>
        <v>0</v>
      </c>
      <c r="V33" s="123">
        <f t="shared" si="14"/>
        <v>0</v>
      </c>
      <c r="W33" s="124">
        <f t="shared" si="24"/>
        <v>0</v>
      </c>
      <c r="X33" s="123">
        <f t="shared" si="25"/>
        <v>0</v>
      </c>
      <c r="Y33" s="124">
        <f t="shared" si="26"/>
        <v>0</v>
      </c>
      <c r="Z33" s="121"/>
      <c r="AA33" s="121"/>
      <c r="AB33" s="121"/>
      <c r="AC33" s="121"/>
      <c r="AD33" s="121"/>
      <c r="AE33" s="121"/>
      <c r="AF33" s="123">
        <f t="shared" si="15"/>
        <v>0</v>
      </c>
      <c r="AG33" s="124">
        <f t="shared" si="27"/>
        <v>0</v>
      </c>
      <c r="AH33" s="123">
        <f t="shared" si="28"/>
        <v>0</v>
      </c>
      <c r="AI33" s="124">
        <f t="shared" si="29"/>
        <v>0</v>
      </c>
      <c r="AJ33" s="121"/>
      <c r="AK33" s="121"/>
      <c r="AL33" s="121"/>
      <c r="AM33" s="121"/>
      <c r="AN33" s="121"/>
      <c r="AO33" s="123">
        <f t="shared" si="16"/>
        <v>0</v>
      </c>
      <c r="AP33" s="123">
        <f t="shared" si="17"/>
        <v>0</v>
      </c>
      <c r="AQ33" s="124">
        <f t="shared" si="30"/>
        <v>0</v>
      </c>
      <c r="AR33" s="123">
        <f t="shared" si="31"/>
        <v>0</v>
      </c>
      <c r="AS33" s="124">
        <f t="shared" si="32"/>
        <v>0</v>
      </c>
      <c r="AT33" s="123">
        <f t="shared" si="18"/>
        <v>0</v>
      </c>
      <c r="AU33" s="124">
        <f t="shared" si="33"/>
        <v>0</v>
      </c>
      <c r="AV33" s="123">
        <f t="shared" si="19"/>
        <v>0</v>
      </c>
      <c r="AW33" s="124">
        <f t="shared" si="11"/>
        <v>0</v>
      </c>
      <c r="AX33" s="125">
        <f t="shared" si="20"/>
        <v>0</v>
      </c>
    </row>
    <row r="34" spans="1:50" s="11" customFormat="1" ht="15" hidden="1" customHeight="1" x14ac:dyDescent="0.25">
      <c r="A34" s="119">
        <v>11600</v>
      </c>
      <c r="B34" s="120" t="s">
        <v>34</v>
      </c>
      <c r="C34" s="121">
        <f>'proy 1'!C34+'proy 2'!C34+'proy 3'!C34+'proy 4'!C34+'proy 5'!C34</f>
        <v>0</v>
      </c>
      <c r="D34" s="122">
        <f>'proy 1'!D34+'proy 2'!D34+'proy 3'!D34+'proy 4'!D34+'proy 5'!D34</f>
        <v>0</v>
      </c>
      <c r="E34" s="121">
        <f t="shared" si="12"/>
        <v>0</v>
      </c>
      <c r="F34" s="122">
        <f>'proy 1'!F34+'proy 2'!F34+'proy 3'!F34+'proy 4'!F34+'proy 5'!F34</f>
        <v>0</v>
      </c>
      <c r="G34" s="122">
        <f>'proy 1'!G34+'proy 2'!G34+'proy 3'!G34+'proy 4'!G34+'proy 5'!G34</f>
        <v>0</v>
      </c>
      <c r="H34" s="122">
        <f>'proy 1'!H34+'proy 2'!H34+'proy 3'!H34+'proy 4'!H34+'proy 5'!H34</f>
        <v>0</v>
      </c>
      <c r="I34" s="122">
        <f>'proy 1'!I34+'proy 2'!I34+'proy 3'!I34+'proy 4'!I34+'proy 5'!I34</f>
        <v>0</v>
      </c>
      <c r="J34" s="122">
        <f>'proy 1'!J34+'proy 2'!J34+'proy 3'!J34+'proy 4'!J34+'proy 5'!J34</f>
        <v>0</v>
      </c>
      <c r="K34" s="122">
        <f>'proy 1'!K34+'proy 2'!K34+'proy 3'!K34+'proy 4'!K34+'proy 5'!K34</f>
        <v>0</v>
      </c>
      <c r="L34" s="123">
        <f t="shared" si="13"/>
        <v>0</v>
      </c>
      <c r="M34" s="124">
        <f t="shared" si="21"/>
        <v>0</v>
      </c>
      <c r="N34" s="123">
        <f t="shared" si="22"/>
        <v>0</v>
      </c>
      <c r="O34" s="124">
        <f t="shared" si="23"/>
        <v>0</v>
      </c>
      <c r="P34" s="122">
        <f>'proy 1'!P34+'proy 2'!P34+'proy 3'!P34+'proy 4'!P34+'proy 5'!P34</f>
        <v>0</v>
      </c>
      <c r="Q34" s="122">
        <f>'proy 1'!Q34+'proy 2'!Q34+'proy 3'!Q34+'proy 4'!Q34+'proy 5'!Q34</f>
        <v>0</v>
      </c>
      <c r="R34" s="122">
        <f>'proy 1'!R34+'proy 2'!R34+'proy 3'!R34+'proy 4'!R34+'proy 5'!R34</f>
        <v>0</v>
      </c>
      <c r="S34" s="122">
        <f>'proy 1'!S34+'proy 2'!S34+'proy 3'!S34+'proy 4'!S34+'proy 5'!S34</f>
        <v>0</v>
      </c>
      <c r="T34" s="122">
        <f>'proy 1'!T34+'proy 2'!T34+'proy 3'!T34+'proy 4'!T34+'proy 5'!T34</f>
        <v>0</v>
      </c>
      <c r="U34" s="122">
        <f>'proy 1'!U34+'proy 2'!U34+'proy 3'!U34+'proy 4'!U34+'proy 5'!U34</f>
        <v>0</v>
      </c>
      <c r="V34" s="123">
        <f t="shared" si="14"/>
        <v>0</v>
      </c>
      <c r="W34" s="124">
        <f t="shared" si="24"/>
        <v>0</v>
      </c>
      <c r="X34" s="123">
        <f t="shared" si="25"/>
        <v>0</v>
      </c>
      <c r="Y34" s="124">
        <f t="shared" si="26"/>
        <v>0</v>
      </c>
      <c r="Z34" s="121"/>
      <c r="AA34" s="121"/>
      <c r="AB34" s="121"/>
      <c r="AC34" s="121"/>
      <c r="AD34" s="121"/>
      <c r="AE34" s="121"/>
      <c r="AF34" s="123">
        <f t="shared" si="15"/>
        <v>0</v>
      </c>
      <c r="AG34" s="124">
        <f t="shared" si="27"/>
        <v>0</v>
      </c>
      <c r="AH34" s="123">
        <f t="shared" si="28"/>
        <v>0</v>
      </c>
      <c r="AI34" s="124">
        <f t="shared" si="29"/>
        <v>0</v>
      </c>
      <c r="AJ34" s="121"/>
      <c r="AK34" s="121"/>
      <c r="AL34" s="121"/>
      <c r="AM34" s="121"/>
      <c r="AN34" s="121"/>
      <c r="AO34" s="123">
        <f t="shared" si="16"/>
        <v>0</v>
      </c>
      <c r="AP34" s="123">
        <f t="shared" si="17"/>
        <v>0</v>
      </c>
      <c r="AQ34" s="124">
        <f t="shared" si="30"/>
        <v>0</v>
      </c>
      <c r="AR34" s="123">
        <f t="shared" si="31"/>
        <v>0</v>
      </c>
      <c r="AS34" s="124">
        <f t="shared" si="32"/>
        <v>0</v>
      </c>
      <c r="AT34" s="123">
        <f t="shared" si="18"/>
        <v>0</v>
      </c>
      <c r="AU34" s="124">
        <f t="shared" si="33"/>
        <v>0</v>
      </c>
      <c r="AV34" s="123">
        <f t="shared" si="19"/>
        <v>0</v>
      </c>
      <c r="AW34" s="124">
        <f t="shared" si="11"/>
        <v>0</v>
      </c>
      <c r="AX34" s="125">
        <f t="shared" si="20"/>
        <v>0</v>
      </c>
    </row>
    <row r="35" spans="1:50" s="11" customFormat="1" ht="15" hidden="1" customHeight="1" x14ac:dyDescent="0.25">
      <c r="A35" s="119">
        <v>11700</v>
      </c>
      <c r="B35" s="120" t="s">
        <v>35</v>
      </c>
      <c r="C35" s="121">
        <f>'proy 1'!C35+'proy 2'!C35+'proy 3'!C35+'proy 4'!C35+'proy 5'!C35</f>
        <v>0</v>
      </c>
      <c r="D35" s="122">
        <f>'proy 1'!D35+'proy 2'!D35+'proy 3'!D35+'proy 4'!D35+'proy 5'!D35</f>
        <v>0</v>
      </c>
      <c r="E35" s="121">
        <f t="shared" si="12"/>
        <v>0</v>
      </c>
      <c r="F35" s="122">
        <f>'proy 1'!F35+'proy 2'!F35+'proy 3'!F35+'proy 4'!F35+'proy 5'!F35</f>
        <v>0</v>
      </c>
      <c r="G35" s="122">
        <f>'proy 1'!G35+'proy 2'!G35+'proy 3'!G35+'proy 4'!G35+'proy 5'!G35</f>
        <v>0</v>
      </c>
      <c r="H35" s="122">
        <f>'proy 1'!H35+'proy 2'!H35+'proy 3'!H35+'proy 4'!H35+'proy 5'!H35</f>
        <v>0</v>
      </c>
      <c r="I35" s="122">
        <f>'proy 1'!I35+'proy 2'!I35+'proy 3'!I35+'proy 4'!I35+'proy 5'!I35</f>
        <v>0</v>
      </c>
      <c r="J35" s="122">
        <f>'proy 1'!J35+'proy 2'!J35+'proy 3'!J35+'proy 4'!J35+'proy 5'!J35</f>
        <v>0</v>
      </c>
      <c r="K35" s="122">
        <f>'proy 1'!K35+'proy 2'!K35+'proy 3'!K35+'proy 4'!K35+'proy 5'!K35</f>
        <v>0</v>
      </c>
      <c r="L35" s="123">
        <f t="shared" si="13"/>
        <v>0</v>
      </c>
      <c r="M35" s="124">
        <f t="shared" si="21"/>
        <v>0</v>
      </c>
      <c r="N35" s="123">
        <f t="shared" si="22"/>
        <v>0</v>
      </c>
      <c r="O35" s="124">
        <f t="shared" si="23"/>
        <v>0</v>
      </c>
      <c r="P35" s="122">
        <f>'proy 1'!P35+'proy 2'!P35+'proy 3'!P35+'proy 4'!P35+'proy 5'!P35</f>
        <v>0</v>
      </c>
      <c r="Q35" s="122">
        <f>'proy 1'!Q35+'proy 2'!Q35+'proy 3'!Q35+'proy 4'!Q35+'proy 5'!Q35</f>
        <v>0</v>
      </c>
      <c r="R35" s="122">
        <f>'proy 1'!R35+'proy 2'!R35+'proy 3'!R35+'proy 4'!R35+'proy 5'!R35</f>
        <v>0</v>
      </c>
      <c r="S35" s="122">
        <f>'proy 1'!S35+'proy 2'!S35+'proy 3'!S35+'proy 4'!S35+'proy 5'!S35</f>
        <v>0</v>
      </c>
      <c r="T35" s="122">
        <f>'proy 1'!T35+'proy 2'!T35+'proy 3'!T35+'proy 4'!T35+'proy 5'!T35</f>
        <v>0</v>
      </c>
      <c r="U35" s="122">
        <f>'proy 1'!U35+'proy 2'!U35+'proy 3'!U35+'proy 4'!U35+'proy 5'!U35</f>
        <v>0</v>
      </c>
      <c r="V35" s="123">
        <f t="shared" si="14"/>
        <v>0</v>
      </c>
      <c r="W35" s="124">
        <f t="shared" si="24"/>
        <v>0</v>
      </c>
      <c r="X35" s="123">
        <f t="shared" si="25"/>
        <v>0</v>
      </c>
      <c r="Y35" s="124">
        <f t="shared" si="26"/>
        <v>0</v>
      </c>
      <c r="Z35" s="121"/>
      <c r="AA35" s="121"/>
      <c r="AB35" s="121"/>
      <c r="AC35" s="121"/>
      <c r="AD35" s="121"/>
      <c r="AE35" s="121"/>
      <c r="AF35" s="123">
        <f t="shared" si="15"/>
        <v>0</v>
      </c>
      <c r="AG35" s="124">
        <f t="shared" si="27"/>
        <v>0</v>
      </c>
      <c r="AH35" s="123">
        <f t="shared" si="28"/>
        <v>0</v>
      </c>
      <c r="AI35" s="124">
        <f t="shared" si="29"/>
        <v>0</v>
      </c>
      <c r="AJ35" s="121"/>
      <c r="AK35" s="121"/>
      <c r="AL35" s="121"/>
      <c r="AM35" s="121"/>
      <c r="AN35" s="121"/>
      <c r="AO35" s="123">
        <f t="shared" si="16"/>
        <v>0</v>
      </c>
      <c r="AP35" s="123">
        <f t="shared" si="17"/>
        <v>0</v>
      </c>
      <c r="AQ35" s="124">
        <f t="shared" si="30"/>
        <v>0</v>
      </c>
      <c r="AR35" s="123">
        <f t="shared" si="31"/>
        <v>0</v>
      </c>
      <c r="AS35" s="124">
        <f t="shared" si="32"/>
        <v>0</v>
      </c>
      <c r="AT35" s="123">
        <f t="shared" si="18"/>
        <v>0</v>
      </c>
      <c r="AU35" s="124">
        <f t="shared" si="33"/>
        <v>0</v>
      </c>
      <c r="AV35" s="123">
        <f t="shared" si="19"/>
        <v>0</v>
      </c>
      <c r="AW35" s="124">
        <f t="shared" si="11"/>
        <v>0</v>
      </c>
      <c r="AX35" s="125">
        <f t="shared" si="20"/>
        <v>0</v>
      </c>
    </row>
    <row r="36" spans="1:50" s="12" customFormat="1" ht="15" hidden="1" customHeight="1" x14ac:dyDescent="0.25">
      <c r="A36" s="119">
        <v>11810</v>
      </c>
      <c r="B36" s="120" t="s">
        <v>36</v>
      </c>
      <c r="C36" s="121">
        <f>'proy 1'!C36+'proy 2'!C36+'proy 3'!C36+'proy 4'!C36+'proy 5'!C36</f>
        <v>0</v>
      </c>
      <c r="D36" s="122">
        <f>'proy 1'!D36+'proy 2'!D36+'proy 3'!D36+'proy 4'!D36+'proy 5'!D36</f>
        <v>0</v>
      </c>
      <c r="E36" s="121">
        <f t="shared" si="12"/>
        <v>0</v>
      </c>
      <c r="F36" s="122">
        <f>'proy 1'!F36+'proy 2'!F36+'proy 3'!F36+'proy 4'!F36+'proy 5'!F36</f>
        <v>0</v>
      </c>
      <c r="G36" s="122">
        <f>'proy 1'!G36+'proy 2'!G36+'proy 3'!G36+'proy 4'!G36+'proy 5'!G36</f>
        <v>0</v>
      </c>
      <c r="H36" s="122">
        <f>'proy 1'!H36+'proy 2'!H36+'proy 3'!H36+'proy 4'!H36+'proy 5'!H36</f>
        <v>0</v>
      </c>
      <c r="I36" s="122">
        <f>'proy 1'!I36+'proy 2'!I36+'proy 3'!I36+'proy 4'!I36+'proy 5'!I36</f>
        <v>0</v>
      </c>
      <c r="J36" s="122">
        <f>'proy 1'!J36+'proy 2'!J36+'proy 3'!J36+'proy 4'!J36+'proy 5'!J36</f>
        <v>0</v>
      </c>
      <c r="K36" s="122">
        <f>'proy 1'!K36+'proy 2'!K36+'proy 3'!K36+'proy 4'!K36+'proy 5'!K36</f>
        <v>0</v>
      </c>
      <c r="L36" s="123">
        <f t="shared" si="13"/>
        <v>0</v>
      </c>
      <c r="M36" s="124">
        <f t="shared" si="21"/>
        <v>0</v>
      </c>
      <c r="N36" s="123">
        <f t="shared" si="22"/>
        <v>0</v>
      </c>
      <c r="O36" s="124">
        <f t="shared" si="23"/>
        <v>0</v>
      </c>
      <c r="P36" s="122">
        <f>'proy 1'!P36+'proy 2'!P36+'proy 3'!P36+'proy 4'!P36+'proy 5'!P36</f>
        <v>0</v>
      </c>
      <c r="Q36" s="122">
        <f>'proy 1'!Q36+'proy 2'!Q36+'proy 3'!Q36+'proy 4'!Q36+'proy 5'!Q36</f>
        <v>0</v>
      </c>
      <c r="R36" s="122">
        <f>'proy 1'!R36+'proy 2'!R36+'proy 3'!R36+'proy 4'!R36+'proy 5'!R36</f>
        <v>0</v>
      </c>
      <c r="S36" s="122">
        <f>'proy 1'!S36+'proy 2'!S36+'proy 3'!S36+'proy 4'!S36+'proy 5'!S36</f>
        <v>0</v>
      </c>
      <c r="T36" s="122">
        <f>'proy 1'!T36+'proy 2'!T36+'proy 3'!T36+'proy 4'!T36+'proy 5'!T36</f>
        <v>0</v>
      </c>
      <c r="U36" s="122">
        <f>'proy 1'!U36+'proy 2'!U36+'proy 3'!U36+'proy 4'!U36+'proy 5'!U36</f>
        <v>0</v>
      </c>
      <c r="V36" s="123">
        <f t="shared" si="14"/>
        <v>0</v>
      </c>
      <c r="W36" s="124">
        <f t="shared" si="24"/>
        <v>0</v>
      </c>
      <c r="X36" s="123">
        <f t="shared" si="25"/>
        <v>0</v>
      </c>
      <c r="Y36" s="124">
        <f t="shared" si="26"/>
        <v>0</v>
      </c>
      <c r="Z36" s="121"/>
      <c r="AA36" s="121"/>
      <c r="AB36" s="121"/>
      <c r="AC36" s="121"/>
      <c r="AD36" s="121"/>
      <c r="AE36" s="121"/>
      <c r="AF36" s="123">
        <f t="shared" si="15"/>
        <v>0</v>
      </c>
      <c r="AG36" s="124">
        <f t="shared" si="27"/>
        <v>0</v>
      </c>
      <c r="AH36" s="123">
        <f t="shared" si="28"/>
        <v>0</v>
      </c>
      <c r="AI36" s="124">
        <f t="shared" si="29"/>
        <v>0</v>
      </c>
      <c r="AJ36" s="121"/>
      <c r="AK36" s="121"/>
      <c r="AL36" s="121"/>
      <c r="AM36" s="121"/>
      <c r="AN36" s="121"/>
      <c r="AO36" s="123">
        <f t="shared" si="16"/>
        <v>0</v>
      </c>
      <c r="AP36" s="123">
        <f t="shared" si="17"/>
        <v>0</v>
      </c>
      <c r="AQ36" s="124">
        <f t="shared" si="30"/>
        <v>0</v>
      </c>
      <c r="AR36" s="123">
        <f t="shared" si="31"/>
        <v>0</v>
      </c>
      <c r="AS36" s="124">
        <f t="shared" si="32"/>
        <v>0</v>
      </c>
      <c r="AT36" s="123">
        <f t="shared" si="18"/>
        <v>0</v>
      </c>
      <c r="AU36" s="124">
        <f t="shared" si="33"/>
        <v>0</v>
      </c>
      <c r="AV36" s="123">
        <f t="shared" si="19"/>
        <v>0</v>
      </c>
      <c r="AW36" s="124">
        <f t="shared" si="11"/>
        <v>0</v>
      </c>
      <c r="AX36" s="125">
        <f t="shared" si="20"/>
        <v>0</v>
      </c>
    </row>
    <row r="37" spans="1:50" s="11" customFormat="1" ht="15" hidden="1" customHeight="1" x14ac:dyDescent="0.25">
      <c r="A37" s="119">
        <v>11910</v>
      </c>
      <c r="B37" s="120" t="s">
        <v>37</v>
      </c>
      <c r="C37" s="121">
        <f>'proy 1'!C37+'proy 2'!C37+'proy 3'!C37+'proy 4'!C37+'proy 5'!C37</f>
        <v>0</v>
      </c>
      <c r="D37" s="122">
        <f>'proy 1'!D37+'proy 2'!D37+'proy 3'!D37+'proy 4'!D37+'proy 5'!D37</f>
        <v>0</v>
      </c>
      <c r="E37" s="121">
        <f t="shared" si="12"/>
        <v>0</v>
      </c>
      <c r="F37" s="122">
        <f>'proy 1'!F37+'proy 2'!F37+'proy 3'!F37+'proy 4'!F37+'proy 5'!F37</f>
        <v>0</v>
      </c>
      <c r="G37" s="122">
        <f>'proy 1'!G37+'proy 2'!G37+'proy 3'!G37+'proy 4'!G37+'proy 5'!G37</f>
        <v>0</v>
      </c>
      <c r="H37" s="122">
        <f>'proy 1'!H37+'proy 2'!H37+'proy 3'!H37+'proy 4'!H37+'proy 5'!H37</f>
        <v>0</v>
      </c>
      <c r="I37" s="122">
        <f>'proy 1'!I37+'proy 2'!I37+'proy 3'!I37+'proy 4'!I37+'proy 5'!I37</f>
        <v>0</v>
      </c>
      <c r="J37" s="122">
        <f>'proy 1'!J37+'proy 2'!J37+'proy 3'!J37+'proy 4'!J37+'proy 5'!J37</f>
        <v>0</v>
      </c>
      <c r="K37" s="122">
        <f>'proy 1'!K37+'proy 2'!K37+'proy 3'!K37+'proy 4'!K37+'proy 5'!K37</f>
        <v>0</v>
      </c>
      <c r="L37" s="123">
        <f t="shared" si="13"/>
        <v>0</v>
      </c>
      <c r="M37" s="124">
        <f t="shared" si="21"/>
        <v>0</v>
      </c>
      <c r="N37" s="123">
        <f t="shared" si="22"/>
        <v>0</v>
      </c>
      <c r="O37" s="124">
        <f t="shared" si="23"/>
        <v>0</v>
      </c>
      <c r="P37" s="122">
        <f>'proy 1'!P37+'proy 2'!P37+'proy 3'!P37+'proy 4'!P37+'proy 5'!P37</f>
        <v>0</v>
      </c>
      <c r="Q37" s="122">
        <f>'proy 1'!Q37+'proy 2'!Q37+'proy 3'!Q37+'proy 4'!Q37+'proy 5'!Q37</f>
        <v>0</v>
      </c>
      <c r="R37" s="122">
        <f>'proy 1'!R37+'proy 2'!R37+'proy 3'!R37+'proy 4'!R37+'proy 5'!R37</f>
        <v>0</v>
      </c>
      <c r="S37" s="122">
        <f>'proy 1'!S37+'proy 2'!S37+'proy 3'!S37+'proy 4'!S37+'proy 5'!S37</f>
        <v>0</v>
      </c>
      <c r="T37" s="122">
        <f>'proy 1'!T37+'proy 2'!T37+'proy 3'!T37+'proy 4'!T37+'proy 5'!T37</f>
        <v>0</v>
      </c>
      <c r="U37" s="122">
        <f>'proy 1'!U37+'proy 2'!U37+'proy 3'!U37+'proy 4'!U37+'proy 5'!U37</f>
        <v>0</v>
      </c>
      <c r="V37" s="123">
        <f t="shared" si="14"/>
        <v>0</v>
      </c>
      <c r="W37" s="124">
        <f t="shared" si="24"/>
        <v>0</v>
      </c>
      <c r="X37" s="123">
        <f t="shared" si="25"/>
        <v>0</v>
      </c>
      <c r="Y37" s="124">
        <f t="shared" si="26"/>
        <v>0</v>
      </c>
      <c r="Z37" s="121"/>
      <c r="AA37" s="121"/>
      <c r="AB37" s="121"/>
      <c r="AC37" s="121"/>
      <c r="AD37" s="121"/>
      <c r="AE37" s="121"/>
      <c r="AF37" s="123">
        <f t="shared" si="15"/>
        <v>0</v>
      </c>
      <c r="AG37" s="124">
        <f t="shared" si="27"/>
        <v>0</v>
      </c>
      <c r="AH37" s="123">
        <f t="shared" si="28"/>
        <v>0</v>
      </c>
      <c r="AI37" s="124">
        <f t="shared" si="29"/>
        <v>0</v>
      </c>
      <c r="AJ37" s="121"/>
      <c r="AK37" s="121"/>
      <c r="AL37" s="121"/>
      <c r="AM37" s="121"/>
      <c r="AN37" s="121"/>
      <c r="AO37" s="123">
        <f t="shared" si="16"/>
        <v>0</v>
      </c>
      <c r="AP37" s="123">
        <f t="shared" si="17"/>
        <v>0</v>
      </c>
      <c r="AQ37" s="124">
        <f t="shared" si="30"/>
        <v>0</v>
      </c>
      <c r="AR37" s="123">
        <f t="shared" si="31"/>
        <v>0</v>
      </c>
      <c r="AS37" s="124">
        <f t="shared" si="32"/>
        <v>0</v>
      </c>
      <c r="AT37" s="123">
        <f t="shared" si="18"/>
        <v>0</v>
      </c>
      <c r="AU37" s="124">
        <f t="shared" si="33"/>
        <v>0</v>
      </c>
      <c r="AV37" s="123">
        <f t="shared" si="19"/>
        <v>0</v>
      </c>
      <c r="AW37" s="124">
        <f t="shared" si="11"/>
        <v>0</v>
      </c>
      <c r="AX37" s="125">
        <f t="shared" si="20"/>
        <v>0</v>
      </c>
    </row>
    <row r="38" spans="1:50" s="11" customFormat="1" ht="15" hidden="1" customHeight="1" x14ac:dyDescent="0.25">
      <c r="A38" s="119">
        <v>11940</v>
      </c>
      <c r="B38" s="120" t="s">
        <v>38</v>
      </c>
      <c r="C38" s="121">
        <f>'proy 1'!C38+'proy 2'!C38+'proy 3'!C38+'proy 4'!C38+'proy 5'!C38</f>
        <v>0</v>
      </c>
      <c r="D38" s="122">
        <f>'proy 1'!D38+'proy 2'!D38+'proy 3'!D38+'proy 4'!D38+'proy 5'!D38</f>
        <v>0</v>
      </c>
      <c r="E38" s="121">
        <f t="shared" si="12"/>
        <v>0</v>
      </c>
      <c r="F38" s="122">
        <f>'proy 1'!F38+'proy 2'!F38+'proy 3'!F38+'proy 4'!F38+'proy 5'!F38</f>
        <v>0</v>
      </c>
      <c r="G38" s="122">
        <f>'proy 1'!G38+'proy 2'!G38+'proy 3'!G38+'proy 4'!G38+'proy 5'!G38</f>
        <v>0</v>
      </c>
      <c r="H38" s="122">
        <f>'proy 1'!H38+'proy 2'!H38+'proy 3'!H38+'proy 4'!H38+'proy 5'!H38</f>
        <v>0</v>
      </c>
      <c r="I38" s="122">
        <f>'proy 1'!I38+'proy 2'!I38+'proy 3'!I38+'proy 4'!I38+'proy 5'!I38</f>
        <v>0</v>
      </c>
      <c r="J38" s="122">
        <f>'proy 1'!J38+'proy 2'!J38+'proy 3'!J38+'proy 4'!J38+'proy 5'!J38</f>
        <v>0</v>
      </c>
      <c r="K38" s="122">
        <f>'proy 1'!K38+'proy 2'!K38+'proy 3'!K38+'proy 4'!K38+'proy 5'!K38</f>
        <v>0</v>
      </c>
      <c r="L38" s="123">
        <f t="shared" si="13"/>
        <v>0</v>
      </c>
      <c r="M38" s="124">
        <f t="shared" si="21"/>
        <v>0</v>
      </c>
      <c r="N38" s="123">
        <f t="shared" si="22"/>
        <v>0</v>
      </c>
      <c r="O38" s="124">
        <f t="shared" si="23"/>
        <v>0</v>
      </c>
      <c r="P38" s="122">
        <f>'proy 1'!P38+'proy 2'!P38+'proy 3'!P38+'proy 4'!P38+'proy 5'!P38</f>
        <v>0</v>
      </c>
      <c r="Q38" s="122">
        <f>'proy 1'!Q38+'proy 2'!Q38+'proy 3'!Q38+'proy 4'!Q38+'proy 5'!Q38</f>
        <v>0</v>
      </c>
      <c r="R38" s="122">
        <f>'proy 1'!R38+'proy 2'!R38+'proy 3'!R38+'proy 4'!R38+'proy 5'!R38</f>
        <v>0</v>
      </c>
      <c r="S38" s="122">
        <f>'proy 1'!S38+'proy 2'!S38+'proy 3'!S38+'proy 4'!S38+'proy 5'!S38</f>
        <v>0</v>
      </c>
      <c r="T38" s="122">
        <f>'proy 1'!T38+'proy 2'!T38+'proy 3'!T38+'proy 4'!T38+'proy 5'!T38</f>
        <v>0</v>
      </c>
      <c r="U38" s="122">
        <f>'proy 1'!U38+'proy 2'!U38+'proy 3'!U38+'proy 4'!U38+'proy 5'!U38</f>
        <v>0</v>
      </c>
      <c r="V38" s="123">
        <f t="shared" si="14"/>
        <v>0</v>
      </c>
      <c r="W38" s="124">
        <f t="shared" si="24"/>
        <v>0</v>
      </c>
      <c r="X38" s="123">
        <f t="shared" si="25"/>
        <v>0</v>
      </c>
      <c r="Y38" s="124">
        <f t="shared" si="26"/>
        <v>0</v>
      </c>
      <c r="Z38" s="121"/>
      <c r="AA38" s="121"/>
      <c r="AB38" s="121"/>
      <c r="AC38" s="121"/>
      <c r="AD38" s="121"/>
      <c r="AE38" s="121"/>
      <c r="AF38" s="123">
        <f t="shared" si="15"/>
        <v>0</v>
      </c>
      <c r="AG38" s="124">
        <f t="shared" si="27"/>
        <v>0</v>
      </c>
      <c r="AH38" s="123">
        <f t="shared" si="28"/>
        <v>0</v>
      </c>
      <c r="AI38" s="124">
        <f t="shared" si="29"/>
        <v>0</v>
      </c>
      <c r="AJ38" s="121"/>
      <c r="AK38" s="121"/>
      <c r="AL38" s="121"/>
      <c r="AM38" s="121"/>
      <c r="AN38" s="121"/>
      <c r="AO38" s="123">
        <f t="shared" si="16"/>
        <v>0</v>
      </c>
      <c r="AP38" s="123">
        <f t="shared" si="17"/>
        <v>0</v>
      </c>
      <c r="AQ38" s="124">
        <f t="shared" si="30"/>
        <v>0</v>
      </c>
      <c r="AR38" s="123">
        <f t="shared" si="31"/>
        <v>0</v>
      </c>
      <c r="AS38" s="124">
        <f t="shared" si="32"/>
        <v>0</v>
      </c>
      <c r="AT38" s="123">
        <f t="shared" si="18"/>
        <v>0</v>
      </c>
      <c r="AU38" s="124">
        <f t="shared" si="33"/>
        <v>0</v>
      </c>
      <c r="AV38" s="123">
        <f t="shared" si="19"/>
        <v>0</v>
      </c>
      <c r="AW38" s="124">
        <f t="shared" si="11"/>
        <v>0</v>
      </c>
      <c r="AX38" s="125">
        <f t="shared" si="20"/>
        <v>0</v>
      </c>
    </row>
    <row r="39" spans="1:50" s="11" customFormat="1" ht="15" hidden="1" customHeight="1" x14ac:dyDescent="0.25">
      <c r="A39" s="119">
        <v>12100</v>
      </c>
      <c r="B39" s="120" t="s">
        <v>39</v>
      </c>
      <c r="C39" s="121">
        <f>'proy 1'!C39+'proy 2'!C39+'proy 3'!C39+'proy 4'!C39+'proy 5'!C39</f>
        <v>0</v>
      </c>
      <c r="D39" s="122">
        <f>'proy 1'!D39+'proy 2'!D39+'proy 3'!D39+'proy 4'!D39+'proy 5'!D39</f>
        <v>0</v>
      </c>
      <c r="E39" s="121">
        <f t="shared" si="12"/>
        <v>0</v>
      </c>
      <c r="F39" s="122">
        <f>'proy 1'!F39+'proy 2'!F39+'proy 3'!F39+'proy 4'!F39+'proy 5'!F39</f>
        <v>0</v>
      </c>
      <c r="G39" s="122">
        <f>'proy 1'!G39+'proy 2'!G39+'proy 3'!G39+'proy 4'!G39+'proy 5'!G39</f>
        <v>0</v>
      </c>
      <c r="H39" s="122">
        <f>'proy 1'!H39+'proy 2'!H39+'proy 3'!H39+'proy 4'!H39+'proy 5'!H39</f>
        <v>0</v>
      </c>
      <c r="I39" s="122">
        <f>'proy 1'!I39+'proy 2'!I39+'proy 3'!I39+'proy 4'!I39+'proy 5'!I39</f>
        <v>0</v>
      </c>
      <c r="J39" s="122">
        <f>'proy 1'!J39+'proy 2'!J39+'proy 3'!J39+'proy 4'!J39+'proy 5'!J39</f>
        <v>0</v>
      </c>
      <c r="K39" s="122">
        <f>'proy 1'!K39+'proy 2'!K39+'proy 3'!K39+'proy 4'!K39+'proy 5'!K39</f>
        <v>0</v>
      </c>
      <c r="L39" s="123">
        <f t="shared" si="13"/>
        <v>0</v>
      </c>
      <c r="M39" s="124">
        <f t="shared" si="21"/>
        <v>0</v>
      </c>
      <c r="N39" s="123">
        <f t="shared" si="22"/>
        <v>0</v>
      </c>
      <c r="O39" s="124">
        <f t="shared" si="23"/>
        <v>0</v>
      </c>
      <c r="P39" s="122">
        <f>'proy 1'!P39+'proy 2'!P39+'proy 3'!P39+'proy 4'!P39+'proy 5'!P39</f>
        <v>0</v>
      </c>
      <c r="Q39" s="122">
        <f>'proy 1'!Q39+'proy 2'!Q39+'proy 3'!Q39+'proy 4'!Q39+'proy 5'!Q39</f>
        <v>0</v>
      </c>
      <c r="R39" s="122">
        <f>'proy 1'!R39+'proy 2'!R39+'proy 3'!R39+'proy 4'!R39+'proy 5'!R39</f>
        <v>0</v>
      </c>
      <c r="S39" s="122">
        <f>'proy 1'!S39+'proy 2'!S39+'proy 3'!S39+'proy 4'!S39+'proy 5'!S39</f>
        <v>0</v>
      </c>
      <c r="T39" s="122">
        <f>'proy 1'!T39+'proy 2'!T39+'proy 3'!T39+'proy 4'!T39+'proy 5'!T39</f>
        <v>0</v>
      </c>
      <c r="U39" s="122">
        <f>'proy 1'!U39+'proy 2'!U39+'proy 3'!U39+'proy 4'!U39+'proy 5'!U39</f>
        <v>0</v>
      </c>
      <c r="V39" s="123">
        <f t="shared" si="14"/>
        <v>0</v>
      </c>
      <c r="W39" s="124">
        <f t="shared" si="24"/>
        <v>0</v>
      </c>
      <c r="X39" s="123">
        <f t="shared" si="25"/>
        <v>0</v>
      </c>
      <c r="Y39" s="124">
        <f t="shared" si="26"/>
        <v>0</v>
      </c>
      <c r="Z39" s="121"/>
      <c r="AA39" s="121"/>
      <c r="AB39" s="121"/>
      <c r="AC39" s="121"/>
      <c r="AD39" s="121"/>
      <c r="AE39" s="121"/>
      <c r="AF39" s="123">
        <f t="shared" si="15"/>
        <v>0</v>
      </c>
      <c r="AG39" s="124">
        <f t="shared" si="27"/>
        <v>0</v>
      </c>
      <c r="AH39" s="123">
        <f t="shared" si="28"/>
        <v>0</v>
      </c>
      <c r="AI39" s="124">
        <f t="shared" si="29"/>
        <v>0</v>
      </c>
      <c r="AJ39" s="121"/>
      <c r="AK39" s="121"/>
      <c r="AL39" s="121"/>
      <c r="AM39" s="121"/>
      <c r="AN39" s="121"/>
      <c r="AO39" s="123">
        <f t="shared" si="16"/>
        <v>0</v>
      </c>
      <c r="AP39" s="123">
        <f t="shared" si="17"/>
        <v>0</v>
      </c>
      <c r="AQ39" s="124">
        <f t="shared" si="30"/>
        <v>0</v>
      </c>
      <c r="AR39" s="123">
        <f t="shared" si="31"/>
        <v>0</v>
      </c>
      <c r="AS39" s="124">
        <f t="shared" si="32"/>
        <v>0</v>
      </c>
      <c r="AT39" s="123">
        <f t="shared" si="18"/>
        <v>0</v>
      </c>
      <c r="AU39" s="124">
        <f t="shared" si="33"/>
        <v>0</v>
      </c>
      <c r="AV39" s="123">
        <f t="shared" si="19"/>
        <v>0</v>
      </c>
      <c r="AW39" s="124">
        <f t="shared" si="11"/>
        <v>0</v>
      </c>
      <c r="AX39" s="125">
        <f t="shared" si="20"/>
        <v>0</v>
      </c>
    </row>
    <row r="40" spans="1:50" s="11" customFormat="1" ht="15" hidden="1" customHeight="1" x14ac:dyDescent="0.25">
      <c r="A40" s="119">
        <v>13110</v>
      </c>
      <c r="B40" s="120" t="s">
        <v>40</v>
      </c>
      <c r="C40" s="121">
        <f>'proy 1'!C40+'proy 2'!C40+'proy 3'!C40+'proy 4'!C40+'proy 5'!C40</f>
        <v>0</v>
      </c>
      <c r="D40" s="122">
        <f>'proy 1'!D40+'proy 2'!D40+'proy 3'!D40+'proy 4'!D40+'proy 5'!D40</f>
        <v>0</v>
      </c>
      <c r="E40" s="121">
        <f t="shared" si="12"/>
        <v>0</v>
      </c>
      <c r="F40" s="122">
        <f>'proy 1'!F40+'proy 2'!F40+'proy 3'!F40+'proy 4'!F40+'proy 5'!F40</f>
        <v>0</v>
      </c>
      <c r="G40" s="122">
        <f>'proy 1'!G40+'proy 2'!G40+'proy 3'!G40+'proy 4'!G40+'proy 5'!G40</f>
        <v>0</v>
      </c>
      <c r="H40" s="122">
        <f>'proy 1'!H40+'proy 2'!H40+'proy 3'!H40+'proy 4'!H40+'proy 5'!H40</f>
        <v>0</v>
      </c>
      <c r="I40" s="122">
        <f>'proy 1'!I40+'proy 2'!I40+'proy 3'!I40+'proy 4'!I40+'proy 5'!I40</f>
        <v>0</v>
      </c>
      <c r="J40" s="122">
        <f>'proy 1'!J40+'proy 2'!J40+'proy 3'!J40+'proy 4'!J40+'proy 5'!J40</f>
        <v>0</v>
      </c>
      <c r="K40" s="122">
        <f>'proy 1'!K40+'proy 2'!K40+'proy 3'!K40+'proy 4'!K40+'proy 5'!K40</f>
        <v>0</v>
      </c>
      <c r="L40" s="123">
        <f t="shared" si="13"/>
        <v>0</v>
      </c>
      <c r="M40" s="124">
        <f t="shared" si="21"/>
        <v>0</v>
      </c>
      <c r="N40" s="123">
        <f t="shared" si="22"/>
        <v>0</v>
      </c>
      <c r="O40" s="124">
        <f t="shared" si="23"/>
        <v>0</v>
      </c>
      <c r="P40" s="122">
        <f>'proy 1'!P40+'proy 2'!P40+'proy 3'!P40+'proy 4'!P40+'proy 5'!P40</f>
        <v>0</v>
      </c>
      <c r="Q40" s="122">
        <f>'proy 1'!Q40+'proy 2'!Q40+'proy 3'!Q40+'proy 4'!Q40+'proy 5'!Q40</f>
        <v>0</v>
      </c>
      <c r="R40" s="122">
        <f>'proy 1'!R40+'proy 2'!R40+'proy 3'!R40+'proy 4'!R40+'proy 5'!R40</f>
        <v>0</v>
      </c>
      <c r="S40" s="122">
        <f>'proy 1'!S40+'proy 2'!S40+'proy 3'!S40+'proy 4'!S40+'proy 5'!S40</f>
        <v>0</v>
      </c>
      <c r="T40" s="122">
        <f>'proy 1'!T40+'proy 2'!T40+'proy 3'!T40+'proy 4'!T40+'proy 5'!T40</f>
        <v>0</v>
      </c>
      <c r="U40" s="122">
        <f>'proy 1'!U40+'proy 2'!U40+'proy 3'!U40+'proy 4'!U40+'proy 5'!U40</f>
        <v>0</v>
      </c>
      <c r="V40" s="123">
        <f t="shared" si="14"/>
        <v>0</v>
      </c>
      <c r="W40" s="124">
        <f t="shared" si="24"/>
        <v>0</v>
      </c>
      <c r="X40" s="123">
        <f t="shared" si="25"/>
        <v>0</v>
      </c>
      <c r="Y40" s="124">
        <f t="shared" si="26"/>
        <v>0</v>
      </c>
      <c r="Z40" s="121"/>
      <c r="AA40" s="121"/>
      <c r="AB40" s="121"/>
      <c r="AC40" s="121"/>
      <c r="AD40" s="121"/>
      <c r="AE40" s="121"/>
      <c r="AF40" s="123">
        <f t="shared" si="15"/>
        <v>0</v>
      </c>
      <c r="AG40" s="124">
        <f t="shared" si="27"/>
        <v>0</v>
      </c>
      <c r="AH40" s="123">
        <f t="shared" si="28"/>
        <v>0</v>
      </c>
      <c r="AI40" s="124">
        <f t="shared" si="29"/>
        <v>0</v>
      </c>
      <c r="AJ40" s="121"/>
      <c r="AK40" s="121"/>
      <c r="AL40" s="121"/>
      <c r="AM40" s="121"/>
      <c r="AN40" s="121"/>
      <c r="AO40" s="123">
        <f t="shared" si="16"/>
        <v>0</v>
      </c>
      <c r="AP40" s="123">
        <f t="shared" si="17"/>
        <v>0</v>
      </c>
      <c r="AQ40" s="124">
        <f t="shared" si="30"/>
        <v>0</v>
      </c>
      <c r="AR40" s="123">
        <f t="shared" si="31"/>
        <v>0</v>
      </c>
      <c r="AS40" s="124">
        <f t="shared" si="32"/>
        <v>0</v>
      </c>
      <c r="AT40" s="123">
        <f t="shared" si="18"/>
        <v>0</v>
      </c>
      <c r="AU40" s="124">
        <f t="shared" si="33"/>
        <v>0</v>
      </c>
      <c r="AV40" s="123">
        <f t="shared" si="19"/>
        <v>0</v>
      </c>
      <c r="AW40" s="124">
        <f t="shared" si="11"/>
        <v>0</v>
      </c>
      <c r="AX40" s="125">
        <f t="shared" si="20"/>
        <v>0</v>
      </c>
    </row>
    <row r="41" spans="1:50" s="11" customFormat="1" ht="15" hidden="1" customHeight="1" x14ac:dyDescent="0.25">
      <c r="A41" s="119">
        <v>13120</v>
      </c>
      <c r="B41" s="120" t="s">
        <v>41</v>
      </c>
      <c r="C41" s="121">
        <f>'proy 1'!C41+'proy 2'!C41+'proy 3'!C41+'proy 4'!C41+'proy 5'!C41</f>
        <v>0</v>
      </c>
      <c r="D41" s="122">
        <f>'proy 1'!D41+'proy 2'!D41+'proy 3'!D41+'proy 4'!D41+'proy 5'!D41</f>
        <v>0</v>
      </c>
      <c r="E41" s="121">
        <f t="shared" si="12"/>
        <v>0</v>
      </c>
      <c r="F41" s="122">
        <f>'proy 1'!F41+'proy 2'!F41+'proy 3'!F41+'proy 4'!F41+'proy 5'!F41</f>
        <v>0</v>
      </c>
      <c r="G41" s="122">
        <f>'proy 1'!G41+'proy 2'!G41+'proy 3'!G41+'proy 4'!G41+'proy 5'!G41</f>
        <v>0</v>
      </c>
      <c r="H41" s="122">
        <f>'proy 1'!H41+'proy 2'!H41+'proy 3'!H41+'proy 4'!H41+'proy 5'!H41</f>
        <v>0</v>
      </c>
      <c r="I41" s="122">
        <f>'proy 1'!I41+'proy 2'!I41+'proy 3'!I41+'proy 4'!I41+'proy 5'!I41</f>
        <v>0</v>
      </c>
      <c r="J41" s="122">
        <f>'proy 1'!J41+'proy 2'!J41+'proy 3'!J41+'proy 4'!J41+'proy 5'!J41</f>
        <v>0</v>
      </c>
      <c r="K41" s="122">
        <f>'proy 1'!K41+'proy 2'!K41+'proy 3'!K41+'proy 4'!K41+'proy 5'!K41</f>
        <v>0</v>
      </c>
      <c r="L41" s="123">
        <f t="shared" si="13"/>
        <v>0</v>
      </c>
      <c r="M41" s="124">
        <f t="shared" si="21"/>
        <v>0</v>
      </c>
      <c r="N41" s="123">
        <f t="shared" si="22"/>
        <v>0</v>
      </c>
      <c r="O41" s="124">
        <f t="shared" si="23"/>
        <v>0</v>
      </c>
      <c r="P41" s="122">
        <f>'proy 1'!P41+'proy 2'!P41+'proy 3'!P41+'proy 4'!P41+'proy 5'!P41</f>
        <v>0</v>
      </c>
      <c r="Q41" s="122">
        <f>'proy 1'!Q41+'proy 2'!Q41+'proy 3'!Q41+'proy 4'!Q41+'proy 5'!Q41</f>
        <v>0</v>
      </c>
      <c r="R41" s="122">
        <f>'proy 1'!R41+'proy 2'!R41+'proy 3'!R41+'proy 4'!R41+'proy 5'!R41</f>
        <v>0</v>
      </c>
      <c r="S41" s="122">
        <f>'proy 1'!S41+'proy 2'!S41+'proy 3'!S41+'proy 4'!S41+'proy 5'!S41</f>
        <v>0</v>
      </c>
      <c r="T41" s="122">
        <f>'proy 1'!T41+'proy 2'!T41+'proy 3'!T41+'proy 4'!T41+'proy 5'!T41</f>
        <v>0</v>
      </c>
      <c r="U41" s="122">
        <f>'proy 1'!U41+'proy 2'!U41+'proy 3'!U41+'proy 4'!U41+'proy 5'!U41</f>
        <v>0</v>
      </c>
      <c r="V41" s="123">
        <f t="shared" si="14"/>
        <v>0</v>
      </c>
      <c r="W41" s="124">
        <f t="shared" si="24"/>
        <v>0</v>
      </c>
      <c r="X41" s="123">
        <f t="shared" si="25"/>
        <v>0</v>
      </c>
      <c r="Y41" s="124">
        <f t="shared" si="26"/>
        <v>0</v>
      </c>
      <c r="Z41" s="121"/>
      <c r="AA41" s="121"/>
      <c r="AB41" s="121"/>
      <c r="AC41" s="121"/>
      <c r="AD41" s="121"/>
      <c r="AE41" s="121"/>
      <c r="AF41" s="123">
        <f t="shared" si="15"/>
        <v>0</v>
      </c>
      <c r="AG41" s="124">
        <f t="shared" si="27"/>
        <v>0</v>
      </c>
      <c r="AH41" s="123">
        <f t="shared" si="28"/>
        <v>0</v>
      </c>
      <c r="AI41" s="124">
        <f t="shared" si="29"/>
        <v>0</v>
      </c>
      <c r="AJ41" s="121"/>
      <c r="AK41" s="121"/>
      <c r="AL41" s="121"/>
      <c r="AM41" s="121"/>
      <c r="AN41" s="121"/>
      <c r="AO41" s="123">
        <f t="shared" si="16"/>
        <v>0</v>
      </c>
      <c r="AP41" s="123">
        <f t="shared" si="17"/>
        <v>0</v>
      </c>
      <c r="AQ41" s="124">
        <f t="shared" si="30"/>
        <v>0</v>
      </c>
      <c r="AR41" s="123">
        <f t="shared" si="31"/>
        <v>0</v>
      </c>
      <c r="AS41" s="124">
        <f t="shared" si="32"/>
        <v>0</v>
      </c>
      <c r="AT41" s="123">
        <f t="shared" si="18"/>
        <v>0</v>
      </c>
      <c r="AU41" s="124">
        <f t="shared" si="33"/>
        <v>0</v>
      </c>
      <c r="AV41" s="123">
        <f t="shared" si="19"/>
        <v>0</v>
      </c>
      <c r="AW41" s="124">
        <f t="shared" si="11"/>
        <v>0</v>
      </c>
      <c r="AX41" s="125">
        <f t="shared" si="20"/>
        <v>0</v>
      </c>
    </row>
    <row r="42" spans="1:50" s="11" customFormat="1" ht="15" hidden="1" customHeight="1" x14ac:dyDescent="0.25">
      <c r="A42" s="128">
        <v>13131</v>
      </c>
      <c r="B42" s="129" t="s">
        <v>42</v>
      </c>
      <c r="C42" s="121">
        <f>'proy 1'!C42+'proy 2'!C42+'proy 3'!C42+'proy 4'!C42+'proy 5'!C42</f>
        <v>0</v>
      </c>
      <c r="D42" s="122">
        <f>'proy 1'!D42+'proy 2'!D42+'proy 3'!D42+'proy 4'!D42+'proy 5'!D42</f>
        <v>0</v>
      </c>
      <c r="E42" s="121">
        <f>SUM(C42:D42)</f>
        <v>0</v>
      </c>
      <c r="F42" s="122">
        <f>'proy 1'!F42+'proy 2'!F42+'proy 3'!F42+'proy 4'!F42+'proy 5'!F42</f>
        <v>0</v>
      </c>
      <c r="G42" s="122">
        <f>'proy 1'!G42+'proy 2'!G42+'proy 3'!G42+'proy 4'!G42+'proy 5'!G42</f>
        <v>0</v>
      </c>
      <c r="H42" s="122">
        <f>'proy 1'!H42+'proy 2'!H42+'proy 3'!H42+'proy 4'!H42+'proy 5'!H42</f>
        <v>0</v>
      </c>
      <c r="I42" s="122">
        <f>'proy 1'!I42+'proy 2'!I42+'proy 3'!I42+'proy 4'!I42+'proy 5'!I42</f>
        <v>0</v>
      </c>
      <c r="J42" s="122">
        <f>'proy 1'!J42+'proy 2'!J42+'proy 3'!J42+'proy 4'!J42+'proy 5'!J42</f>
        <v>0</v>
      </c>
      <c r="K42" s="122">
        <f>'proy 1'!K42+'proy 2'!K42+'proy 3'!K42+'proy 4'!K42+'proy 5'!K42</f>
        <v>0</v>
      </c>
      <c r="L42" s="123">
        <f t="shared" si="13"/>
        <v>0</v>
      </c>
      <c r="M42" s="124">
        <f t="shared" si="21"/>
        <v>0</v>
      </c>
      <c r="N42" s="123">
        <f t="shared" si="22"/>
        <v>0</v>
      </c>
      <c r="O42" s="124">
        <f t="shared" si="23"/>
        <v>0</v>
      </c>
      <c r="P42" s="122">
        <f>'proy 1'!P42+'proy 2'!P42+'proy 3'!P42+'proy 4'!P42+'proy 5'!P42</f>
        <v>0</v>
      </c>
      <c r="Q42" s="122">
        <f>'proy 1'!Q42+'proy 2'!Q42+'proy 3'!Q42+'proy 4'!Q42+'proy 5'!Q42</f>
        <v>0</v>
      </c>
      <c r="R42" s="122">
        <f>'proy 1'!R42+'proy 2'!R42+'proy 3'!R42+'proy 4'!R42+'proy 5'!R42</f>
        <v>0</v>
      </c>
      <c r="S42" s="122">
        <f>'proy 1'!S42+'proy 2'!S42+'proy 3'!S42+'proy 4'!S42+'proy 5'!S42</f>
        <v>0</v>
      </c>
      <c r="T42" s="122">
        <f>'proy 1'!T42+'proy 2'!T42+'proy 3'!T42+'proy 4'!T42+'proy 5'!T42</f>
        <v>0</v>
      </c>
      <c r="U42" s="122">
        <f>'proy 1'!U42+'proy 2'!U42+'proy 3'!U42+'proy 4'!U42+'proy 5'!U42</f>
        <v>0</v>
      </c>
      <c r="V42" s="123">
        <f t="shared" si="14"/>
        <v>0</v>
      </c>
      <c r="W42" s="124">
        <f t="shared" si="24"/>
        <v>0</v>
      </c>
      <c r="X42" s="123">
        <f t="shared" si="25"/>
        <v>0</v>
      </c>
      <c r="Y42" s="124">
        <f t="shared" si="26"/>
        <v>0</v>
      </c>
      <c r="Z42" s="121"/>
      <c r="AA42" s="121"/>
      <c r="AB42" s="121"/>
      <c r="AC42" s="121"/>
      <c r="AD42" s="121"/>
      <c r="AE42" s="121"/>
      <c r="AF42" s="123">
        <f t="shared" si="15"/>
        <v>0</v>
      </c>
      <c r="AG42" s="124">
        <f t="shared" si="27"/>
        <v>0</v>
      </c>
      <c r="AH42" s="123">
        <f t="shared" si="28"/>
        <v>0</v>
      </c>
      <c r="AI42" s="124">
        <f t="shared" si="29"/>
        <v>0</v>
      </c>
      <c r="AJ42" s="121"/>
      <c r="AK42" s="121"/>
      <c r="AL42" s="121"/>
      <c r="AM42" s="121"/>
      <c r="AN42" s="121"/>
      <c r="AO42" s="123">
        <f t="shared" si="16"/>
        <v>0</v>
      </c>
      <c r="AP42" s="123">
        <f t="shared" si="17"/>
        <v>0</v>
      </c>
      <c r="AQ42" s="124">
        <f t="shared" si="30"/>
        <v>0</v>
      </c>
      <c r="AR42" s="123">
        <f t="shared" si="31"/>
        <v>0</v>
      </c>
      <c r="AS42" s="124">
        <f t="shared" si="32"/>
        <v>0</v>
      </c>
      <c r="AT42" s="123">
        <f t="shared" si="18"/>
        <v>0</v>
      </c>
      <c r="AU42" s="124">
        <f t="shared" si="33"/>
        <v>0</v>
      </c>
      <c r="AV42" s="123">
        <f t="shared" si="19"/>
        <v>0</v>
      </c>
      <c r="AW42" s="124">
        <f t="shared" si="11"/>
        <v>0</v>
      </c>
      <c r="AX42" s="125">
        <f t="shared" si="20"/>
        <v>0</v>
      </c>
    </row>
    <row r="43" spans="1:50" s="11" customFormat="1" ht="15" hidden="1" customHeight="1" x14ac:dyDescent="0.25">
      <c r="A43" s="119">
        <v>13200</v>
      </c>
      <c r="B43" s="120" t="s">
        <v>43</v>
      </c>
      <c r="C43" s="121">
        <f>'proy 1'!C43+'proy 2'!C43+'proy 3'!C43+'proy 4'!C43+'proy 5'!C43</f>
        <v>0</v>
      </c>
      <c r="D43" s="122">
        <f>'proy 1'!D43+'proy 2'!D43+'proy 3'!D43+'proy 4'!D43+'proy 5'!D43</f>
        <v>0</v>
      </c>
      <c r="E43" s="121">
        <f t="shared" si="12"/>
        <v>0</v>
      </c>
      <c r="F43" s="122">
        <f>'proy 1'!F43+'proy 2'!F43+'proy 3'!F43+'proy 4'!F43+'proy 5'!F43</f>
        <v>0</v>
      </c>
      <c r="G43" s="122">
        <f>'proy 1'!G43+'proy 2'!G43+'proy 3'!G43+'proy 4'!G43+'proy 5'!G43</f>
        <v>0</v>
      </c>
      <c r="H43" s="122">
        <f>'proy 1'!H43+'proy 2'!H43+'proy 3'!H43+'proy 4'!H43+'proy 5'!H43</f>
        <v>0</v>
      </c>
      <c r="I43" s="122">
        <f>'proy 1'!I43+'proy 2'!I43+'proy 3'!I43+'proy 4'!I43+'proy 5'!I43</f>
        <v>0</v>
      </c>
      <c r="J43" s="122">
        <f>'proy 1'!J43+'proy 2'!J43+'proy 3'!J43+'proy 4'!J43+'proy 5'!J43</f>
        <v>0</v>
      </c>
      <c r="K43" s="122">
        <f>'proy 1'!K43+'proy 2'!K43+'proy 3'!K43+'proy 4'!K43+'proy 5'!K43</f>
        <v>0</v>
      </c>
      <c r="L43" s="123">
        <f t="shared" si="13"/>
        <v>0</v>
      </c>
      <c r="M43" s="124">
        <f t="shared" si="21"/>
        <v>0</v>
      </c>
      <c r="N43" s="123">
        <f t="shared" si="22"/>
        <v>0</v>
      </c>
      <c r="O43" s="124">
        <f t="shared" si="23"/>
        <v>0</v>
      </c>
      <c r="P43" s="122">
        <f>'proy 1'!P43+'proy 2'!P43+'proy 3'!P43+'proy 4'!P43+'proy 5'!P43</f>
        <v>0</v>
      </c>
      <c r="Q43" s="122">
        <f>'proy 1'!Q43+'proy 2'!Q43+'proy 3'!Q43+'proy 4'!Q43+'proy 5'!Q43</f>
        <v>0</v>
      </c>
      <c r="R43" s="122">
        <f>'proy 1'!R43+'proy 2'!R43+'proy 3'!R43+'proy 4'!R43+'proy 5'!R43</f>
        <v>0</v>
      </c>
      <c r="S43" s="122">
        <f>'proy 1'!S43+'proy 2'!S43+'proy 3'!S43+'proy 4'!S43+'proy 5'!S43</f>
        <v>0</v>
      </c>
      <c r="T43" s="122">
        <f>'proy 1'!T43+'proy 2'!T43+'proy 3'!T43+'proy 4'!T43+'proy 5'!T43</f>
        <v>0</v>
      </c>
      <c r="U43" s="122">
        <f>'proy 1'!U43+'proy 2'!U43+'proy 3'!U43+'proy 4'!U43+'proy 5'!U43</f>
        <v>0</v>
      </c>
      <c r="V43" s="123">
        <f t="shared" si="14"/>
        <v>0</v>
      </c>
      <c r="W43" s="124">
        <f t="shared" si="24"/>
        <v>0</v>
      </c>
      <c r="X43" s="123">
        <f t="shared" si="25"/>
        <v>0</v>
      </c>
      <c r="Y43" s="124">
        <f t="shared" si="26"/>
        <v>0</v>
      </c>
      <c r="Z43" s="130"/>
      <c r="AA43" s="130"/>
      <c r="AB43" s="130"/>
      <c r="AC43" s="130"/>
      <c r="AD43" s="130"/>
      <c r="AE43" s="130"/>
      <c r="AF43" s="123">
        <f t="shared" si="15"/>
        <v>0</v>
      </c>
      <c r="AG43" s="124">
        <f t="shared" si="27"/>
        <v>0</v>
      </c>
      <c r="AH43" s="123">
        <f t="shared" si="28"/>
        <v>0</v>
      </c>
      <c r="AI43" s="124">
        <f t="shared" si="29"/>
        <v>0</v>
      </c>
      <c r="AJ43" s="121"/>
      <c r="AK43" s="121"/>
      <c r="AL43" s="121"/>
      <c r="AM43" s="121"/>
      <c r="AN43" s="121"/>
      <c r="AO43" s="123">
        <f t="shared" si="16"/>
        <v>0</v>
      </c>
      <c r="AP43" s="123">
        <f t="shared" si="17"/>
        <v>0</v>
      </c>
      <c r="AQ43" s="124">
        <f t="shared" si="30"/>
        <v>0</v>
      </c>
      <c r="AR43" s="123">
        <f t="shared" si="31"/>
        <v>0</v>
      </c>
      <c r="AS43" s="124">
        <f t="shared" si="32"/>
        <v>0</v>
      </c>
      <c r="AT43" s="123">
        <f t="shared" si="18"/>
        <v>0</v>
      </c>
      <c r="AU43" s="124">
        <f t="shared" si="33"/>
        <v>0</v>
      </c>
      <c r="AV43" s="123">
        <f t="shared" si="19"/>
        <v>0</v>
      </c>
      <c r="AW43" s="124">
        <f t="shared" si="11"/>
        <v>0</v>
      </c>
      <c r="AX43" s="125">
        <f t="shared" si="20"/>
        <v>0</v>
      </c>
    </row>
    <row r="44" spans="1:50" s="11" customFormat="1" ht="15" hidden="1" customHeight="1" x14ac:dyDescent="0.25">
      <c r="A44" s="119">
        <v>15200</v>
      </c>
      <c r="B44" s="120" t="s">
        <v>44</v>
      </c>
      <c r="C44" s="121">
        <f>'proy 1'!C44+'proy 2'!C44+'proy 3'!C44+'proy 4'!C44+'proy 5'!C44</f>
        <v>0</v>
      </c>
      <c r="D44" s="122">
        <f>'proy 1'!D44+'proy 2'!D44+'proy 3'!D44+'proy 4'!D44+'proy 5'!D44</f>
        <v>0</v>
      </c>
      <c r="E44" s="121">
        <f t="shared" si="12"/>
        <v>0</v>
      </c>
      <c r="F44" s="122">
        <f>'proy 1'!F44+'proy 2'!F44+'proy 3'!F44+'proy 4'!F44+'proy 5'!F44</f>
        <v>0</v>
      </c>
      <c r="G44" s="122">
        <f>'proy 1'!G44+'proy 2'!G44+'proy 3'!G44+'proy 4'!G44+'proy 5'!G44</f>
        <v>0</v>
      </c>
      <c r="H44" s="122">
        <f>'proy 1'!H44+'proy 2'!H44+'proy 3'!H44+'proy 4'!H44+'proy 5'!H44</f>
        <v>0</v>
      </c>
      <c r="I44" s="122">
        <f>'proy 1'!I44+'proy 2'!I44+'proy 3'!I44+'proy 4'!I44+'proy 5'!I44</f>
        <v>0</v>
      </c>
      <c r="J44" s="122">
        <f>'proy 1'!J44+'proy 2'!J44+'proy 3'!J44+'proy 4'!J44+'proy 5'!J44</f>
        <v>0</v>
      </c>
      <c r="K44" s="122">
        <f>'proy 1'!K44+'proy 2'!K44+'proy 3'!K44+'proy 4'!K44+'proy 5'!K44</f>
        <v>0</v>
      </c>
      <c r="L44" s="123">
        <f t="shared" si="13"/>
        <v>0</v>
      </c>
      <c r="M44" s="124">
        <f t="shared" si="21"/>
        <v>0</v>
      </c>
      <c r="N44" s="123">
        <f t="shared" si="22"/>
        <v>0</v>
      </c>
      <c r="O44" s="124">
        <f t="shared" si="23"/>
        <v>0</v>
      </c>
      <c r="P44" s="122">
        <f>'proy 1'!P44+'proy 2'!P44+'proy 3'!P44+'proy 4'!P44+'proy 5'!P44</f>
        <v>0</v>
      </c>
      <c r="Q44" s="122">
        <f>'proy 1'!Q44+'proy 2'!Q44+'proy 3'!Q44+'proy 4'!Q44+'proy 5'!Q44</f>
        <v>0</v>
      </c>
      <c r="R44" s="122">
        <f>'proy 1'!R44+'proy 2'!R44+'proy 3'!R44+'proy 4'!R44+'proy 5'!R44</f>
        <v>0</v>
      </c>
      <c r="S44" s="122">
        <f>'proy 1'!S44+'proy 2'!S44+'proy 3'!S44+'proy 4'!S44+'proy 5'!S44</f>
        <v>0</v>
      </c>
      <c r="T44" s="122">
        <f>'proy 1'!T44+'proy 2'!T44+'proy 3'!T44+'proy 4'!T44+'proy 5'!T44</f>
        <v>0</v>
      </c>
      <c r="U44" s="122">
        <f>'proy 1'!U44+'proy 2'!U44+'proy 3'!U44+'proy 4'!U44+'proy 5'!U44</f>
        <v>0</v>
      </c>
      <c r="V44" s="123">
        <f t="shared" si="14"/>
        <v>0</v>
      </c>
      <c r="W44" s="124">
        <f t="shared" si="24"/>
        <v>0</v>
      </c>
      <c r="X44" s="123">
        <f t="shared" si="25"/>
        <v>0</v>
      </c>
      <c r="Y44" s="124">
        <f t="shared" si="26"/>
        <v>0</v>
      </c>
      <c r="Z44" s="130"/>
      <c r="AA44" s="130"/>
      <c r="AB44" s="130"/>
      <c r="AC44" s="130"/>
      <c r="AD44" s="130"/>
      <c r="AE44" s="130"/>
      <c r="AF44" s="123">
        <f t="shared" si="15"/>
        <v>0</v>
      </c>
      <c r="AG44" s="124">
        <f t="shared" si="27"/>
        <v>0</v>
      </c>
      <c r="AH44" s="123">
        <f t="shared" si="28"/>
        <v>0</v>
      </c>
      <c r="AI44" s="124">
        <f t="shared" si="29"/>
        <v>0</v>
      </c>
      <c r="AJ44" s="121"/>
      <c r="AK44" s="121"/>
      <c r="AL44" s="121"/>
      <c r="AM44" s="121"/>
      <c r="AN44" s="121"/>
      <c r="AO44" s="123">
        <f t="shared" si="16"/>
        <v>0</v>
      </c>
      <c r="AP44" s="123">
        <f t="shared" si="17"/>
        <v>0</v>
      </c>
      <c r="AQ44" s="124">
        <f t="shared" si="30"/>
        <v>0</v>
      </c>
      <c r="AR44" s="123">
        <f t="shared" si="31"/>
        <v>0</v>
      </c>
      <c r="AS44" s="124">
        <f t="shared" si="32"/>
        <v>0</v>
      </c>
      <c r="AT44" s="123">
        <f t="shared" si="18"/>
        <v>0</v>
      </c>
      <c r="AU44" s="124">
        <f t="shared" si="33"/>
        <v>0</v>
      </c>
      <c r="AV44" s="123">
        <f t="shared" si="19"/>
        <v>0</v>
      </c>
      <c r="AW44" s="124">
        <f t="shared" si="11"/>
        <v>0</v>
      </c>
      <c r="AX44" s="125">
        <f t="shared" si="20"/>
        <v>0</v>
      </c>
    </row>
    <row r="45" spans="1:50" s="11" customFormat="1" ht="15" hidden="1" customHeight="1" x14ac:dyDescent="0.25">
      <c r="A45" s="119">
        <v>15300</v>
      </c>
      <c r="B45" s="120" t="s">
        <v>45</v>
      </c>
      <c r="C45" s="121">
        <f>'proy 1'!C45+'proy 2'!C45+'proy 3'!C45+'proy 4'!C45+'proy 5'!C45</f>
        <v>0</v>
      </c>
      <c r="D45" s="122">
        <f>'proy 1'!D45+'proy 2'!D45+'proy 3'!D45+'proy 4'!D45+'proy 5'!D45</f>
        <v>0</v>
      </c>
      <c r="E45" s="121">
        <f t="shared" si="12"/>
        <v>0</v>
      </c>
      <c r="F45" s="122">
        <f>'proy 1'!F45+'proy 2'!F45+'proy 3'!F45+'proy 4'!F45+'proy 5'!F45</f>
        <v>0</v>
      </c>
      <c r="G45" s="122">
        <f>'proy 1'!G45+'proy 2'!G45+'proy 3'!G45+'proy 4'!G45+'proy 5'!G45</f>
        <v>0</v>
      </c>
      <c r="H45" s="122">
        <f>'proy 1'!H45+'proy 2'!H45+'proy 3'!H45+'proy 4'!H45+'proy 5'!H45</f>
        <v>0</v>
      </c>
      <c r="I45" s="122">
        <f>'proy 1'!I45+'proy 2'!I45+'proy 3'!I45+'proy 4'!I45+'proy 5'!I45</f>
        <v>0</v>
      </c>
      <c r="J45" s="122">
        <f>'proy 1'!J45+'proy 2'!J45+'proy 3'!J45+'proy 4'!J45+'proy 5'!J45</f>
        <v>0</v>
      </c>
      <c r="K45" s="122">
        <f>'proy 1'!K45+'proy 2'!K45+'proy 3'!K45+'proy 4'!K45+'proy 5'!K45</f>
        <v>0</v>
      </c>
      <c r="L45" s="123">
        <f t="shared" si="13"/>
        <v>0</v>
      </c>
      <c r="M45" s="124">
        <f t="shared" si="21"/>
        <v>0</v>
      </c>
      <c r="N45" s="123">
        <f t="shared" si="22"/>
        <v>0</v>
      </c>
      <c r="O45" s="124">
        <f t="shared" si="23"/>
        <v>0</v>
      </c>
      <c r="P45" s="122">
        <f>'proy 1'!P45+'proy 2'!P45+'proy 3'!P45+'proy 4'!P45+'proy 5'!P45</f>
        <v>0</v>
      </c>
      <c r="Q45" s="122">
        <f>'proy 1'!Q45+'proy 2'!Q45+'proy 3'!Q45+'proy 4'!Q45+'proy 5'!Q45</f>
        <v>0</v>
      </c>
      <c r="R45" s="122">
        <f>'proy 1'!R45+'proy 2'!R45+'proy 3'!R45+'proy 4'!R45+'proy 5'!R45</f>
        <v>0</v>
      </c>
      <c r="S45" s="122">
        <f>'proy 1'!S45+'proy 2'!S45+'proy 3'!S45+'proy 4'!S45+'proy 5'!S45</f>
        <v>0</v>
      </c>
      <c r="T45" s="122">
        <f>'proy 1'!T45+'proy 2'!T45+'proy 3'!T45+'proy 4'!T45+'proy 5'!T45</f>
        <v>0</v>
      </c>
      <c r="U45" s="122">
        <f>'proy 1'!U45+'proy 2'!U45+'proy 3'!U45+'proy 4'!U45+'proy 5'!U45</f>
        <v>0</v>
      </c>
      <c r="V45" s="123">
        <f t="shared" si="14"/>
        <v>0</v>
      </c>
      <c r="W45" s="124">
        <f t="shared" si="24"/>
        <v>0</v>
      </c>
      <c r="X45" s="123">
        <f t="shared" si="25"/>
        <v>0</v>
      </c>
      <c r="Y45" s="124">
        <f t="shared" si="26"/>
        <v>0</v>
      </c>
      <c r="Z45" s="121"/>
      <c r="AA45" s="121"/>
      <c r="AB45" s="121"/>
      <c r="AC45" s="121"/>
      <c r="AD45" s="121"/>
      <c r="AE45" s="121"/>
      <c r="AF45" s="123">
        <f t="shared" si="15"/>
        <v>0</v>
      </c>
      <c r="AG45" s="124">
        <f t="shared" si="27"/>
        <v>0</v>
      </c>
      <c r="AH45" s="123">
        <f t="shared" si="28"/>
        <v>0</v>
      </c>
      <c r="AI45" s="124">
        <f t="shared" si="29"/>
        <v>0</v>
      </c>
      <c r="AJ45" s="121"/>
      <c r="AK45" s="121"/>
      <c r="AL45" s="121"/>
      <c r="AM45" s="121"/>
      <c r="AN45" s="121"/>
      <c r="AO45" s="123">
        <f t="shared" si="16"/>
        <v>0</v>
      </c>
      <c r="AP45" s="123">
        <f t="shared" si="17"/>
        <v>0</v>
      </c>
      <c r="AQ45" s="124">
        <f t="shared" si="30"/>
        <v>0</v>
      </c>
      <c r="AR45" s="123">
        <f t="shared" si="31"/>
        <v>0</v>
      </c>
      <c r="AS45" s="124">
        <f t="shared" si="32"/>
        <v>0</v>
      </c>
      <c r="AT45" s="123">
        <f t="shared" si="18"/>
        <v>0</v>
      </c>
      <c r="AU45" s="124">
        <f t="shared" si="33"/>
        <v>0</v>
      </c>
      <c r="AV45" s="123">
        <f t="shared" si="19"/>
        <v>0</v>
      </c>
      <c r="AW45" s="124">
        <f t="shared" si="11"/>
        <v>0</v>
      </c>
      <c r="AX45" s="125">
        <f t="shared" si="20"/>
        <v>0</v>
      </c>
    </row>
    <row r="46" spans="1:50" s="11" customFormat="1" ht="15" hidden="1" customHeight="1" x14ac:dyDescent="0.25">
      <c r="A46" s="119">
        <v>15400</v>
      </c>
      <c r="B46" s="120" t="s">
        <v>46</v>
      </c>
      <c r="C46" s="121">
        <f>'proy 1'!C46+'proy 2'!C46+'proy 3'!C46+'proy 4'!C46+'proy 5'!C46</f>
        <v>0</v>
      </c>
      <c r="D46" s="122">
        <f>'proy 1'!D46+'proy 2'!D46+'proy 3'!D46+'proy 4'!D46+'proy 5'!D46</f>
        <v>0</v>
      </c>
      <c r="E46" s="121">
        <f t="shared" si="12"/>
        <v>0</v>
      </c>
      <c r="F46" s="122">
        <f>'proy 1'!F46+'proy 2'!F46+'proy 3'!F46+'proy 4'!F46+'proy 5'!F46</f>
        <v>0</v>
      </c>
      <c r="G46" s="122">
        <f>'proy 1'!G46+'proy 2'!G46+'proy 3'!G46+'proy 4'!G46+'proy 5'!G46</f>
        <v>0</v>
      </c>
      <c r="H46" s="122">
        <f>'proy 1'!H46+'proy 2'!H46+'proy 3'!H46+'proy 4'!H46+'proy 5'!H46</f>
        <v>0</v>
      </c>
      <c r="I46" s="122">
        <f>'proy 1'!I46+'proy 2'!I46+'proy 3'!I46+'proy 4'!I46+'proy 5'!I46</f>
        <v>0</v>
      </c>
      <c r="J46" s="122">
        <f>'proy 1'!J46+'proy 2'!J46+'proy 3'!J46+'proy 4'!J46+'proy 5'!J46</f>
        <v>0</v>
      </c>
      <c r="K46" s="122">
        <f>'proy 1'!K46+'proy 2'!K46+'proy 3'!K46+'proy 4'!K46+'proy 5'!K46</f>
        <v>0</v>
      </c>
      <c r="L46" s="123">
        <f t="shared" si="13"/>
        <v>0</v>
      </c>
      <c r="M46" s="124">
        <f t="shared" si="21"/>
        <v>0</v>
      </c>
      <c r="N46" s="123">
        <f t="shared" si="22"/>
        <v>0</v>
      </c>
      <c r="O46" s="124">
        <f t="shared" si="23"/>
        <v>0</v>
      </c>
      <c r="P46" s="122">
        <f>'proy 1'!P46+'proy 2'!P46+'proy 3'!P46+'proy 4'!P46+'proy 5'!P46</f>
        <v>0</v>
      </c>
      <c r="Q46" s="122">
        <f>'proy 1'!Q46+'proy 2'!Q46+'proy 3'!Q46+'proy 4'!Q46+'proy 5'!Q46</f>
        <v>0</v>
      </c>
      <c r="R46" s="122">
        <f>'proy 1'!R46+'proy 2'!R46+'proy 3'!R46+'proy 4'!R46+'proy 5'!R46</f>
        <v>0</v>
      </c>
      <c r="S46" s="122">
        <f>'proy 1'!S46+'proy 2'!S46+'proy 3'!S46+'proy 4'!S46+'proy 5'!S46</f>
        <v>0</v>
      </c>
      <c r="T46" s="122">
        <f>'proy 1'!T46+'proy 2'!T46+'proy 3'!T46+'proy 4'!T46+'proy 5'!T46</f>
        <v>0</v>
      </c>
      <c r="U46" s="122">
        <f>'proy 1'!U46+'proy 2'!U46+'proy 3'!U46+'proy 4'!U46+'proy 5'!U46</f>
        <v>0</v>
      </c>
      <c r="V46" s="123">
        <f t="shared" si="14"/>
        <v>0</v>
      </c>
      <c r="W46" s="124">
        <f t="shared" si="24"/>
        <v>0</v>
      </c>
      <c r="X46" s="123">
        <f t="shared" si="25"/>
        <v>0</v>
      </c>
      <c r="Y46" s="124">
        <f t="shared" si="26"/>
        <v>0</v>
      </c>
      <c r="Z46" s="121"/>
      <c r="AA46" s="121"/>
      <c r="AB46" s="121"/>
      <c r="AC46" s="121"/>
      <c r="AD46" s="121"/>
      <c r="AE46" s="121"/>
      <c r="AF46" s="123">
        <f t="shared" si="15"/>
        <v>0</v>
      </c>
      <c r="AG46" s="124">
        <f t="shared" si="27"/>
        <v>0</v>
      </c>
      <c r="AH46" s="123">
        <f t="shared" si="28"/>
        <v>0</v>
      </c>
      <c r="AI46" s="124">
        <f t="shared" si="29"/>
        <v>0</v>
      </c>
      <c r="AJ46" s="121"/>
      <c r="AK46" s="121"/>
      <c r="AL46" s="121"/>
      <c r="AM46" s="121"/>
      <c r="AN46" s="121"/>
      <c r="AO46" s="123">
        <f t="shared" si="16"/>
        <v>0</v>
      </c>
      <c r="AP46" s="123">
        <f t="shared" si="17"/>
        <v>0</v>
      </c>
      <c r="AQ46" s="124">
        <f t="shared" si="30"/>
        <v>0</v>
      </c>
      <c r="AR46" s="123">
        <f t="shared" si="31"/>
        <v>0</v>
      </c>
      <c r="AS46" s="124">
        <f t="shared" si="32"/>
        <v>0</v>
      </c>
      <c r="AT46" s="123">
        <f t="shared" si="18"/>
        <v>0</v>
      </c>
      <c r="AU46" s="124">
        <f t="shared" si="33"/>
        <v>0</v>
      </c>
      <c r="AV46" s="123">
        <f t="shared" si="19"/>
        <v>0</v>
      </c>
      <c r="AW46" s="124">
        <f t="shared" si="11"/>
        <v>0</v>
      </c>
      <c r="AX46" s="125">
        <f t="shared" si="20"/>
        <v>0</v>
      </c>
    </row>
    <row r="47" spans="1:50" s="20" customFormat="1" ht="15" hidden="1" customHeight="1" x14ac:dyDescent="0.25">
      <c r="A47" s="131">
        <v>20000</v>
      </c>
      <c r="B47" s="132" t="s">
        <v>47</v>
      </c>
      <c r="C47" s="133">
        <f t="shared" ref="C47" si="67">SUM(C48:C82)</f>
        <v>0</v>
      </c>
      <c r="D47" s="133">
        <f t="shared" ref="D47" si="68">SUM(D48:D82)</f>
        <v>0</v>
      </c>
      <c r="E47" s="133">
        <f>SUM(E48:E82)</f>
        <v>0</v>
      </c>
      <c r="F47" s="134">
        <f t="shared" ref="F47:K47" si="69">SUM(F48:F82)</f>
        <v>0</v>
      </c>
      <c r="G47" s="134">
        <f t="shared" si="69"/>
        <v>0</v>
      </c>
      <c r="H47" s="134">
        <f t="shared" si="69"/>
        <v>0</v>
      </c>
      <c r="I47" s="134">
        <f t="shared" si="69"/>
        <v>0</v>
      </c>
      <c r="J47" s="134">
        <f t="shared" si="69"/>
        <v>0</v>
      </c>
      <c r="K47" s="134">
        <f t="shared" si="69"/>
        <v>0</v>
      </c>
      <c r="L47" s="133">
        <f t="shared" ref="L47:N47" si="70">SUM(L48:L82)</f>
        <v>0</v>
      </c>
      <c r="M47" s="135">
        <f t="shared" si="21"/>
        <v>0</v>
      </c>
      <c r="N47" s="133">
        <f t="shared" si="70"/>
        <v>0</v>
      </c>
      <c r="O47" s="135">
        <f t="shared" si="23"/>
        <v>0</v>
      </c>
      <c r="P47" s="133">
        <f t="shared" ref="P47:T47" si="71">SUM(P48:P82)</f>
        <v>0</v>
      </c>
      <c r="Q47" s="133"/>
      <c r="R47" s="133">
        <f t="shared" si="71"/>
        <v>0</v>
      </c>
      <c r="S47" s="133"/>
      <c r="T47" s="133">
        <f t="shared" si="71"/>
        <v>0</v>
      </c>
      <c r="U47" s="133"/>
      <c r="V47" s="133">
        <f t="shared" ref="V47" si="72">SUM(V48:V82)</f>
        <v>0</v>
      </c>
      <c r="W47" s="135">
        <f t="shared" si="24"/>
        <v>0</v>
      </c>
      <c r="X47" s="133">
        <f t="shared" ref="X47" si="73">SUM(X48:X82)</f>
        <v>0</v>
      </c>
      <c r="Y47" s="135">
        <f t="shared" si="26"/>
        <v>0</v>
      </c>
      <c r="Z47" s="133">
        <f t="shared" ref="Z47:AD47" si="74">SUM(Z48:Z82)</f>
        <v>0</v>
      </c>
      <c r="AA47" s="133"/>
      <c r="AB47" s="133">
        <f t="shared" si="74"/>
        <v>0</v>
      </c>
      <c r="AC47" s="133"/>
      <c r="AD47" s="133">
        <f t="shared" si="74"/>
        <v>0</v>
      </c>
      <c r="AE47" s="133"/>
      <c r="AF47" s="133">
        <f t="shared" ref="AF47" si="75">SUM(AF48:AF82)</f>
        <v>0</v>
      </c>
      <c r="AG47" s="135">
        <f t="shared" si="27"/>
        <v>0</v>
      </c>
      <c r="AH47" s="133">
        <f t="shared" ref="AH47" si="76">SUM(AH48:AH82)</f>
        <v>0</v>
      </c>
      <c r="AI47" s="135">
        <f t="shared" si="29"/>
        <v>0</v>
      </c>
      <c r="AJ47" s="133"/>
      <c r="AK47" s="133">
        <f t="shared" ref="AK47:AP47" si="77">SUM(AK48:AK82)</f>
        <v>0</v>
      </c>
      <c r="AL47" s="133"/>
      <c r="AM47" s="133">
        <f t="shared" si="77"/>
        <v>0</v>
      </c>
      <c r="AN47" s="133"/>
      <c r="AO47" s="133">
        <f t="shared" si="77"/>
        <v>0</v>
      </c>
      <c r="AP47" s="133">
        <f t="shared" si="77"/>
        <v>0</v>
      </c>
      <c r="AQ47" s="135">
        <f t="shared" si="30"/>
        <v>0</v>
      </c>
      <c r="AR47" s="133">
        <f t="shared" ref="AR47" si="78">SUM(AR48:AR82)</f>
        <v>0</v>
      </c>
      <c r="AS47" s="135">
        <f t="shared" si="32"/>
        <v>0</v>
      </c>
      <c r="AT47" s="133">
        <f t="shared" ref="AT47" si="79">SUM(AT48:AT82)</f>
        <v>0</v>
      </c>
      <c r="AU47" s="135">
        <f t="shared" si="33"/>
        <v>0</v>
      </c>
      <c r="AV47" s="133">
        <f t="shared" ref="AV47" si="80">SUM(AV48:AV82)</f>
        <v>0</v>
      </c>
      <c r="AW47" s="135">
        <f t="shared" si="11"/>
        <v>0</v>
      </c>
      <c r="AX47" s="136">
        <f t="shared" si="20"/>
        <v>0</v>
      </c>
    </row>
    <row r="48" spans="1:50" s="11" customFormat="1" ht="15" hidden="1" customHeight="1" x14ac:dyDescent="0.25">
      <c r="A48" s="119">
        <v>21100</v>
      </c>
      <c r="B48" s="120" t="s">
        <v>48</v>
      </c>
      <c r="C48" s="121">
        <f>'proy 1'!C48+'proy 2'!C48+'proy 3'!C48+'proy 4'!C48+'proy 5'!C48</f>
        <v>0</v>
      </c>
      <c r="D48" s="122">
        <f>'proy 1'!D48+'proy 2'!D48+'proy 3'!D48+'proy 4'!D48+'proy 5'!D48</f>
        <v>0</v>
      </c>
      <c r="E48" s="121">
        <f t="shared" ref="E48:E82" si="81">SUM(C48:D48)</f>
        <v>0</v>
      </c>
      <c r="F48" s="122">
        <f>'proy 1'!F48+'proy 2'!F48+'proy 3'!F48+'proy 4'!F48+'proy 5'!F48</f>
        <v>0</v>
      </c>
      <c r="G48" s="122">
        <f>'proy 1'!G48+'proy 2'!G48+'proy 3'!G48+'proy 4'!G48+'proy 5'!G48</f>
        <v>0</v>
      </c>
      <c r="H48" s="122">
        <f>'proy 1'!H48+'proy 2'!H48+'proy 3'!H48+'proy 4'!H48+'proy 5'!H48</f>
        <v>0</v>
      </c>
      <c r="I48" s="122">
        <f>'proy 1'!I48+'proy 2'!I48+'proy 3'!I48+'proy 4'!I48+'proy 5'!I48</f>
        <v>0</v>
      </c>
      <c r="J48" s="122">
        <f>'proy 1'!J48+'proy 2'!J48+'proy 3'!J48+'proy 4'!J48+'proy 5'!J48</f>
        <v>0</v>
      </c>
      <c r="K48" s="122">
        <f>'proy 1'!K48+'proy 2'!K48+'proy 3'!K48+'proy 4'!K48+'proy 5'!K48</f>
        <v>0</v>
      </c>
      <c r="L48" s="123">
        <f t="shared" ref="L48:L82" si="82">F48+H48+J48</f>
        <v>0</v>
      </c>
      <c r="M48" s="124">
        <f t="shared" si="21"/>
        <v>0</v>
      </c>
      <c r="N48" s="123">
        <f t="shared" ref="N48:N82" si="83">G48+I48+K48</f>
        <v>0</v>
      </c>
      <c r="O48" s="124">
        <f t="shared" si="23"/>
        <v>0</v>
      </c>
      <c r="P48" s="122">
        <f>'proy 1'!P48+'proy 2'!P48+'proy 3'!P48+'proy 4'!P48+'proy 5'!P48</f>
        <v>0</v>
      </c>
      <c r="Q48" s="122">
        <f>'proy 1'!Q48+'proy 2'!Q48+'proy 3'!Q48+'proy 4'!Q48+'proy 5'!Q48</f>
        <v>0</v>
      </c>
      <c r="R48" s="122">
        <f>'proy 1'!R48+'proy 2'!R48+'proy 3'!R48+'proy 4'!R48+'proy 5'!R48</f>
        <v>0</v>
      </c>
      <c r="S48" s="122">
        <f>'proy 1'!S48+'proy 2'!S48+'proy 3'!S48+'proy 4'!S48+'proy 5'!S48</f>
        <v>0</v>
      </c>
      <c r="T48" s="122">
        <f>'proy 1'!T48+'proy 2'!T48+'proy 3'!T48+'proy 4'!T48+'proy 5'!T48</f>
        <v>0</v>
      </c>
      <c r="U48" s="122">
        <f>'proy 1'!U48+'proy 2'!U48+'proy 3'!U48+'proy 4'!U48+'proy 5'!U48</f>
        <v>0</v>
      </c>
      <c r="V48" s="123">
        <f t="shared" ref="V48:V82" si="84">P48+R48+T48</f>
        <v>0</v>
      </c>
      <c r="W48" s="124">
        <f t="shared" si="24"/>
        <v>0</v>
      </c>
      <c r="X48" s="123">
        <f t="shared" ref="X48:X82" si="85">Q48+S48+U48</f>
        <v>0</v>
      </c>
      <c r="Y48" s="124">
        <f t="shared" si="26"/>
        <v>0</v>
      </c>
      <c r="Z48" s="121"/>
      <c r="AA48" s="121"/>
      <c r="AB48" s="121"/>
      <c r="AC48" s="121"/>
      <c r="AD48" s="121"/>
      <c r="AE48" s="121"/>
      <c r="AF48" s="123">
        <f t="shared" ref="AF48:AF82" si="86">Z48+AB48+AD48</f>
        <v>0</v>
      </c>
      <c r="AG48" s="124">
        <f t="shared" si="27"/>
        <v>0</v>
      </c>
      <c r="AH48" s="123">
        <f t="shared" ref="AH48:AH82" si="87">AA48+AC48+AE48</f>
        <v>0</v>
      </c>
      <c r="AI48" s="124">
        <f t="shared" si="29"/>
        <v>0</v>
      </c>
      <c r="AJ48" s="121"/>
      <c r="AK48" s="121"/>
      <c r="AL48" s="121"/>
      <c r="AM48" s="121"/>
      <c r="AN48" s="121"/>
      <c r="AO48" s="123">
        <f t="shared" si="16"/>
        <v>0</v>
      </c>
      <c r="AP48" s="123">
        <f t="shared" ref="AP48:AP82" si="88">AJ48+AL48+AN48</f>
        <v>0</v>
      </c>
      <c r="AQ48" s="124">
        <f t="shared" si="30"/>
        <v>0</v>
      </c>
      <c r="AR48" s="123">
        <f t="shared" ref="AR48:AR82" si="89">AK48+AM48+AO48</f>
        <v>0</v>
      </c>
      <c r="AS48" s="124">
        <f t="shared" si="32"/>
        <v>0</v>
      </c>
      <c r="AT48" s="123">
        <f t="shared" si="18"/>
        <v>0</v>
      </c>
      <c r="AU48" s="124">
        <f t="shared" si="33"/>
        <v>0</v>
      </c>
      <c r="AV48" s="123">
        <f t="shared" si="19"/>
        <v>0</v>
      </c>
      <c r="AW48" s="124">
        <f t="shared" si="11"/>
        <v>0</v>
      </c>
      <c r="AX48" s="125">
        <f t="shared" si="20"/>
        <v>0</v>
      </c>
    </row>
    <row r="49" spans="1:50" s="11" customFormat="1" ht="15" hidden="1" customHeight="1" x14ac:dyDescent="0.25">
      <c r="A49" s="119">
        <v>21200</v>
      </c>
      <c r="B49" s="129" t="s">
        <v>49</v>
      </c>
      <c r="C49" s="121">
        <f>'proy 1'!C49+'proy 2'!C49+'proy 3'!C49+'proy 4'!C49+'proy 5'!C49</f>
        <v>0</v>
      </c>
      <c r="D49" s="122">
        <f>'proy 1'!D49+'proy 2'!D49+'proy 3'!D49+'proy 4'!D49+'proy 5'!D49</f>
        <v>0</v>
      </c>
      <c r="E49" s="121">
        <f t="shared" si="81"/>
        <v>0</v>
      </c>
      <c r="F49" s="122">
        <f>'proy 1'!F49+'proy 2'!F49+'proy 3'!F49+'proy 4'!F49+'proy 5'!F49</f>
        <v>0</v>
      </c>
      <c r="G49" s="122">
        <f>'proy 1'!G49+'proy 2'!G49+'proy 3'!G49+'proy 4'!G49+'proy 5'!G49</f>
        <v>0</v>
      </c>
      <c r="H49" s="122">
        <f>'proy 1'!H49+'proy 2'!H49+'proy 3'!H49+'proy 4'!H49+'proy 5'!H49</f>
        <v>0</v>
      </c>
      <c r="I49" s="122">
        <f>'proy 1'!I49+'proy 2'!I49+'proy 3'!I49+'proy 4'!I49+'proy 5'!I49</f>
        <v>0</v>
      </c>
      <c r="J49" s="122">
        <f>'proy 1'!J49+'proy 2'!J49+'proy 3'!J49+'proy 4'!J49+'proy 5'!J49</f>
        <v>0</v>
      </c>
      <c r="K49" s="122">
        <f>'proy 1'!K49+'proy 2'!K49+'proy 3'!K49+'proy 4'!K49+'proy 5'!K49</f>
        <v>0</v>
      </c>
      <c r="L49" s="123">
        <f t="shared" si="82"/>
        <v>0</v>
      </c>
      <c r="M49" s="124">
        <f t="shared" si="21"/>
        <v>0</v>
      </c>
      <c r="N49" s="123">
        <f t="shared" si="83"/>
        <v>0</v>
      </c>
      <c r="O49" s="124">
        <f t="shared" si="23"/>
        <v>0</v>
      </c>
      <c r="P49" s="122">
        <f>'proy 1'!P49+'proy 2'!P49+'proy 3'!P49+'proy 4'!P49+'proy 5'!P49</f>
        <v>0</v>
      </c>
      <c r="Q49" s="122">
        <f>'proy 1'!Q49+'proy 2'!Q49+'proy 3'!Q49+'proy 4'!Q49+'proy 5'!Q49</f>
        <v>0</v>
      </c>
      <c r="R49" s="122">
        <f>'proy 1'!R49+'proy 2'!R49+'proy 3'!R49+'proy 4'!R49+'proy 5'!R49</f>
        <v>0</v>
      </c>
      <c r="S49" s="122">
        <f>'proy 1'!S49+'proy 2'!S49+'proy 3'!S49+'proy 4'!S49+'proy 5'!S49</f>
        <v>0</v>
      </c>
      <c r="T49" s="122">
        <f>'proy 1'!T49+'proy 2'!T49+'proy 3'!T49+'proy 4'!T49+'proy 5'!T49</f>
        <v>0</v>
      </c>
      <c r="U49" s="122">
        <f>'proy 1'!U49+'proy 2'!U49+'proy 3'!U49+'proy 4'!U49+'proy 5'!U49</f>
        <v>0</v>
      </c>
      <c r="V49" s="123">
        <f t="shared" si="84"/>
        <v>0</v>
      </c>
      <c r="W49" s="124">
        <f t="shared" si="24"/>
        <v>0</v>
      </c>
      <c r="X49" s="123">
        <f t="shared" si="85"/>
        <v>0</v>
      </c>
      <c r="Y49" s="124">
        <f t="shared" si="26"/>
        <v>0</v>
      </c>
      <c r="Z49" s="121"/>
      <c r="AA49" s="121"/>
      <c r="AB49" s="121"/>
      <c r="AC49" s="121"/>
      <c r="AD49" s="121"/>
      <c r="AE49" s="121"/>
      <c r="AF49" s="123">
        <f t="shared" si="86"/>
        <v>0</v>
      </c>
      <c r="AG49" s="124">
        <f t="shared" si="27"/>
        <v>0</v>
      </c>
      <c r="AH49" s="123">
        <f t="shared" si="87"/>
        <v>0</v>
      </c>
      <c r="AI49" s="124">
        <f t="shared" si="29"/>
        <v>0</v>
      </c>
      <c r="AJ49" s="121"/>
      <c r="AK49" s="121"/>
      <c r="AL49" s="121"/>
      <c r="AM49" s="121"/>
      <c r="AN49" s="121"/>
      <c r="AO49" s="123">
        <f t="shared" si="16"/>
        <v>0</v>
      </c>
      <c r="AP49" s="123">
        <f t="shared" si="88"/>
        <v>0</v>
      </c>
      <c r="AQ49" s="124">
        <f t="shared" si="30"/>
        <v>0</v>
      </c>
      <c r="AR49" s="123">
        <f t="shared" si="89"/>
        <v>0</v>
      </c>
      <c r="AS49" s="124">
        <f t="shared" si="32"/>
        <v>0</v>
      </c>
      <c r="AT49" s="123">
        <f t="shared" si="18"/>
        <v>0</v>
      </c>
      <c r="AU49" s="124">
        <f t="shared" si="33"/>
        <v>0</v>
      </c>
      <c r="AV49" s="123">
        <f t="shared" si="19"/>
        <v>0</v>
      </c>
      <c r="AW49" s="124">
        <f t="shared" si="11"/>
        <v>0</v>
      </c>
      <c r="AX49" s="125">
        <f t="shared" si="20"/>
        <v>0</v>
      </c>
    </row>
    <row r="50" spans="1:50" s="11" customFormat="1" ht="15" hidden="1" customHeight="1" x14ac:dyDescent="0.25">
      <c r="A50" s="119">
        <v>21300</v>
      </c>
      <c r="B50" s="129" t="s">
        <v>50</v>
      </c>
      <c r="C50" s="121">
        <f>'proy 1'!C50+'proy 2'!C50+'proy 3'!C50+'proy 4'!C50+'proy 5'!C50</f>
        <v>0</v>
      </c>
      <c r="D50" s="122">
        <f>'proy 1'!D50+'proy 2'!D50+'proy 3'!D50+'proy 4'!D50+'proy 5'!D50</f>
        <v>0</v>
      </c>
      <c r="E50" s="121">
        <f t="shared" si="81"/>
        <v>0</v>
      </c>
      <c r="F50" s="122">
        <f>'proy 1'!F50+'proy 2'!F50+'proy 3'!F50+'proy 4'!F50+'proy 5'!F50</f>
        <v>0</v>
      </c>
      <c r="G50" s="122">
        <f>'proy 1'!G50+'proy 2'!G50+'proy 3'!G50+'proy 4'!G50+'proy 5'!G50</f>
        <v>0</v>
      </c>
      <c r="H50" s="122">
        <f>'proy 1'!H50+'proy 2'!H50+'proy 3'!H50+'proy 4'!H50+'proy 5'!H50</f>
        <v>0</v>
      </c>
      <c r="I50" s="122">
        <f>'proy 1'!I50+'proy 2'!I50+'proy 3'!I50+'proy 4'!I50+'proy 5'!I50</f>
        <v>0</v>
      </c>
      <c r="J50" s="122">
        <f>'proy 1'!J50+'proy 2'!J50+'proy 3'!J50+'proy 4'!J50+'proy 5'!J50</f>
        <v>0</v>
      </c>
      <c r="K50" s="122">
        <f>'proy 1'!K50+'proy 2'!K50+'proy 3'!K50+'proy 4'!K50+'proy 5'!K50</f>
        <v>0</v>
      </c>
      <c r="L50" s="123">
        <f t="shared" si="82"/>
        <v>0</v>
      </c>
      <c r="M50" s="124">
        <f t="shared" si="21"/>
        <v>0</v>
      </c>
      <c r="N50" s="123">
        <f t="shared" si="83"/>
        <v>0</v>
      </c>
      <c r="O50" s="124">
        <f t="shared" si="23"/>
        <v>0</v>
      </c>
      <c r="P50" s="122">
        <f>'proy 1'!P50+'proy 2'!P50+'proy 3'!P50+'proy 4'!P50+'proy 5'!P50</f>
        <v>0</v>
      </c>
      <c r="Q50" s="122">
        <f>'proy 1'!Q50+'proy 2'!Q50+'proy 3'!Q50+'proy 4'!Q50+'proy 5'!Q50</f>
        <v>0</v>
      </c>
      <c r="R50" s="122">
        <f>'proy 1'!R50+'proy 2'!R50+'proy 3'!R50+'proy 4'!R50+'proy 5'!R50</f>
        <v>0</v>
      </c>
      <c r="S50" s="122">
        <f>'proy 1'!S50+'proy 2'!S50+'proy 3'!S50+'proy 4'!S50+'proy 5'!S50</f>
        <v>0</v>
      </c>
      <c r="T50" s="122">
        <f>'proy 1'!T50+'proy 2'!T50+'proy 3'!T50+'proy 4'!T50+'proy 5'!T50</f>
        <v>0</v>
      </c>
      <c r="U50" s="122">
        <f>'proy 1'!U50+'proy 2'!U50+'proy 3'!U50+'proy 4'!U50+'proy 5'!U50</f>
        <v>0</v>
      </c>
      <c r="V50" s="123">
        <f t="shared" si="84"/>
        <v>0</v>
      </c>
      <c r="W50" s="124">
        <f t="shared" si="24"/>
        <v>0</v>
      </c>
      <c r="X50" s="123">
        <f t="shared" si="85"/>
        <v>0</v>
      </c>
      <c r="Y50" s="124">
        <f t="shared" si="26"/>
        <v>0</v>
      </c>
      <c r="Z50" s="130"/>
      <c r="AA50" s="130"/>
      <c r="AB50" s="130"/>
      <c r="AC50" s="130"/>
      <c r="AD50" s="130"/>
      <c r="AE50" s="130"/>
      <c r="AF50" s="123">
        <f t="shared" si="86"/>
        <v>0</v>
      </c>
      <c r="AG50" s="124">
        <f t="shared" si="27"/>
        <v>0</v>
      </c>
      <c r="AH50" s="123">
        <f t="shared" si="87"/>
        <v>0</v>
      </c>
      <c r="AI50" s="124">
        <f t="shared" si="29"/>
        <v>0</v>
      </c>
      <c r="AJ50" s="121"/>
      <c r="AK50" s="121"/>
      <c r="AL50" s="121"/>
      <c r="AM50" s="121"/>
      <c r="AN50" s="121"/>
      <c r="AO50" s="123">
        <f t="shared" si="16"/>
        <v>0</v>
      </c>
      <c r="AP50" s="123">
        <f t="shared" si="88"/>
        <v>0</v>
      </c>
      <c r="AQ50" s="124">
        <f t="shared" si="30"/>
        <v>0</v>
      </c>
      <c r="AR50" s="123">
        <f t="shared" si="89"/>
        <v>0</v>
      </c>
      <c r="AS50" s="124">
        <f t="shared" si="32"/>
        <v>0</v>
      </c>
      <c r="AT50" s="123">
        <f t="shared" si="18"/>
        <v>0</v>
      </c>
      <c r="AU50" s="124">
        <f t="shared" si="33"/>
        <v>0</v>
      </c>
      <c r="AV50" s="123">
        <f t="shared" si="19"/>
        <v>0</v>
      </c>
      <c r="AW50" s="124">
        <f t="shared" si="11"/>
        <v>0</v>
      </c>
      <c r="AX50" s="125">
        <f t="shared" si="20"/>
        <v>0</v>
      </c>
    </row>
    <row r="51" spans="1:50" s="11" customFormat="1" ht="15" hidden="1" customHeight="1" x14ac:dyDescent="0.25">
      <c r="A51" s="119">
        <v>21400</v>
      </c>
      <c r="B51" s="129" t="s">
        <v>51</v>
      </c>
      <c r="C51" s="121">
        <f>'proy 1'!C51+'proy 2'!C51+'proy 3'!C51+'proy 4'!C51+'proy 5'!C51</f>
        <v>0</v>
      </c>
      <c r="D51" s="122">
        <f>'proy 1'!D51+'proy 2'!D51+'proy 3'!D51+'proy 4'!D51+'proy 5'!D51</f>
        <v>0</v>
      </c>
      <c r="E51" s="121">
        <f t="shared" si="81"/>
        <v>0</v>
      </c>
      <c r="F51" s="122">
        <f>'proy 1'!F51+'proy 2'!F51+'proy 3'!F51+'proy 4'!F51+'proy 5'!F51</f>
        <v>0</v>
      </c>
      <c r="G51" s="122">
        <f>'proy 1'!G51+'proy 2'!G51+'proy 3'!G51+'proy 4'!G51+'proy 5'!G51</f>
        <v>0</v>
      </c>
      <c r="H51" s="122">
        <f>'proy 1'!H51+'proy 2'!H51+'proy 3'!H51+'proy 4'!H51+'proy 5'!H51</f>
        <v>0</v>
      </c>
      <c r="I51" s="122">
        <f>'proy 1'!I51+'proy 2'!I51+'proy 3'!I51+'proy 4'!I51+'proy 5'!I51</f>
        <v>0</v>
      </c>
      <c r="J51" s="122">
        <f>'proy 1'!J51+'proy 2'!J51+'proy 3'!J51+'proy 4'!J51+'proy 5'!J51</f>
        <v>0</v>
      </c>
      <c r="K51" s="122">
        <f>'proy 1'!K51+'proy 2'!K51+'proy 3'!K51+'proy 4'!K51+'proy 5'!K51</f>
        <v>0</v>
      </c>
      <c r="L51" s="123">
        <f t="shared" si="82"/>
        <v>0</v>
      </c>
      <c r="M51" s="124">
        <f t="shared" si="21"/>
        <v>0</v>
      </c>
      <c r="N51" s="123">
        <f t="shared" si="83"/>
        <v>0</v>
      </c>
      <c r="O51" s="124">
        <f t="shared" si="23"/>
        <v>0</v>
      </c>
      <c r="P51" s="122">
        <f>'proy 1'!P51+'proy 2'!P51+'proy 3'!P51+'proy 4'!P51+'proy 5'!P51</f>
        <v>0</v>
      </c>
      <c r="Q51" s="122">
        <f>'proy 1'!Q51+'proy 2'!Q51+'proy 3'!Q51+'proy 4'!Q51+'proy 5'!Q51</f>
        <v>0</v>
      </c>
      <c r="R51" s="122">
        <f>'proy 1'!R51+'proy 2'!R51+'proy 3'!R51+'proy 4'!R51+'proy 5'!R51</f>
        <v>0</v>
      </c>
      <c r="S51" s="122">
        <f>'proy 1'!S51+'proy 2'!S51+'proy 3'!S51+'proy 4'!S51+'proy 5'!S51</f>
        <v>0</v>
      </c>
      <c r="T51" s="122">
        <f>'proy 1'!T51+'proy 2'!T51+'proy 3'!T51+'proy 4'!T51+'proy 5'!T51</f>
        <v>0</v>
      </c>
      <c r="U51" s="122">
        <f>'proy 1'!U51+'proy 2'!U51+'proy 3'!U51+'proy 4'!U51+'proy 5'!U51</f>
        <v>0</v>
      </c>
      <c r="V51" s="123">
        <f t="shared" si="84"/>
        <v>0</v>
      </c>
      <c r="W51" s="124">
        <f t="shared" si="24"/>
        <v>0</v>
      </c>
      <c r="X51" s="123">
        <f t="shared" si="85"/>
        <v>0</v>
      </c>
      <c r="Y51" s="124">
        <f t="shared" si="26"/>
        <v>0</v>
      </c>
      <c r="Z51" s="130"/>
      <c r="AA51" s="130"/>
      <c r="AB51" s="130"/>
      <c r="AC51" s="130"/>
      <c r="AD51" s="130"/>
      <c r="AE51" s="130"/>
      <c r="AF51" s="123">
        <f t="shared" si="86"/>
        <v>0</v>
      </c>
      <c r="AG51" s="124">
        <f t="shared" si="27"/>
        <v>0</v>
      </c>
      <c r="AH51" s="123">
        <f t="shared" si="87"/>
        <v>0</v>
      </c>
      <c r="AI51" s="124">
        <f t="shared" si="29"/>
        <v>0</v>
      </c>
      <c r="AJ51" s="121"/>
      <c r="AK51" s="121"/>
      <c r="AL51" s="121"/>
      <c r="AM51" s="121"/>
      <c r="AN51" s="121"/>
      <c r="AO51" s="123">
        <f t="shared" si="16"/>
        <v>0</v>
      </c>
      <c r="AP51" s="123">
        <f t="shared" si="88"/>
        <v>0</v>
      </c>
      <c r="AQ51" s="124">
        <f t="shared" si="30"/>
        <v>0</v>
      </c>
      <c r="AR51" s="123">
        <f t="shared" si="89"/>
        <v>0</v>
      </c>
      <c r="AS51" s="124">
        <f t="shared" si="32"/>
        <v>0</v>
      </c>
      <c r="AT51" s="123">
        <f t="shared" si="18"/>
        <v>0</v>
      </c>
      <c r="AU51" s="124">
        <f t="shared" si="33"/>
        <v>0</v>
      </c>
      <c r="AV51" s="123">
        <f t="shared" si="19"/>
        <v>0</v>
      </c>
      <c r="AW51" s="124">
        <f t="shared" si="11"/>
        <v>0</v>
      </c>
      <c r="AX51" s="125">
        <f t="shared" si="20"/>
        <v>0</v>
      </c>
    </row>
    <row r="52" spans="1:50" s="11" customFormat="1" ht="15" hidden="1" customHeight="1" x14ac:dyDescent="0.25">
      <c r="A52" s="119">
        <v>21500</v>
      </c>
      <c r="B52" s="129" t="s">
        <v>52</v>
      </c>
      <c r="C52" s="121">
        <f>'proy 1'!C52+'proy 2'!C52+'proy 3'!C52+'proy 4'!C52+'proy 5'!C52</f>
        <v>0</v>
      </c>
      <c r="D52" s="122">
        <f>'proy 1'!D52+'proy 2'!D52+'proy 3'!D52+'proy 4'!D52+'proy 5'!D52</f>
        <v>0</v>
      </c>
      <c r="E52" s="121">
        <f t="shared" si="81"/>
        <v>0</v>
      </c>
      <c r="F52" s="122">
        <f>'proy 1'!F52+'proy 2'!F52+'proy 3'!F52+'proy 4'!F52+'proy 5'!F52</f>
        <v>0</v>
      </c>
      <c r="G52" s="122">
        <f>'proy 1'!G52+'proy 2'!G52+'proy 3'!G52+'proy 4'!G52+'proy 5'!G52</f>
        <v>0</v>
      </c>
      <c r="H52" s="122">
        <f>'proy 1'!H52+'proy 2'!H52+'proy 3'!H52+'proy 4'!H52+'proy 5'!H52</f>
        <v>0</v>
      </c>
      <c r="I52" s="122">
        <f>'proy 1'!I52+'proy 2'!I52+'proy 3'!I52+'proy 4'!I52+'proy 5'!I52</f>
        <v>0</v>
      </c>
      <c r="J52" s="122">
        <f>'proy 1'!J52+'proy 2'!J52+'proy 3'!J52+'proy 4'!J52+'proy 5'!J52</f>
        <v>0</v>
      </c>
      <c r="K52" s="122">
        <f>'proy 1'!K52+'proy 2'!K52+'proy 3'!K52+'proy 4'!K52+'proy 5'!K52</f>
        <v>0</v>
      </c>
      <c r="L52" s="123">
        <f t="shared" si="82"/>
        <v>0</v>
      </c>
      <c r="M52" s="124">
        <f t="shared" si="21"/>
        <v>0</v>
      </c>
      <c r="N52" s="123">
        <f t="shared" si="83"/>
        <v>0</v>
      </c>
      <c r="O52" s="124">
        <f t="shared" si="23"/>
        <v>0</v>
      </c>
      <c r="P52" s="122">
        <f>'proy 1'!P52+'proy 2'!P52+'proy 3'!P52+'proy 4'!P52+'proy 5'!P52</f>
        <v>0</v>
      </c>
      <c r="Q52" s="122">
        <f>'proy 1'!Q52+'proy 2'!Q52+'proy 3'!Q52+'proy 4'!Q52+'proy 5'!Q52</f>
        <v>0</v>
      </c>
      <c r="R52" s="122">
        <f>'proy 1'!R52+'proy 2'!R52+'proy 3'!R52+'proy 4'!R52+'proy 5'!R52</f>
        <v>0</v>
      </c>
      <c r="S52" s="122">
        <f>'proy 1'!S52+'proy 2'!S52+'proy 3'!S52+'proy 4'!S52+'proy 5'!S52</f>
        <v>0</v>
      </c>
      <c r="T52" s="122">
        <f>'proy 1'!T52+'proy 2'!T52+'proy 3'!T52+'proy 4'!T52+'proy 5'!T52</f>
        <v>0</v>
      </c>
      <c r="U52" s="122">
        <f>'proy 1'!U52+'proy 2'!U52+'proy 3'!U52+'proy 4'!U52+'proy 5'!U52</f>
        <v>0</v>
      </c>
      <c r="V52" s="123">
        <f t="shared" si="84"/>
        <v>0</v>
      </c>
      <c r="W52" s="124">
        <f t="shared" si="24"/>
        <v>0</v>
      </c>
      <c r="X52" s="123">
        <f t="shared" si="85"/>
        <v>0</v>
      </c>
      <c r="Y52" s="124">
        <f t="shared" si="26"/>
        <v>0</v>
      </c>
      <c r="Z52" s="130"/>
      <c r="AA52" s="130"/>
      <c r="AB52" s="130"/>
      <c r="AC52" s="130"/>
      <c r="AD52" s="130"/>
      <c r="AE52" s="130"/>
      <c r="AF52" s="123">
        <f t="shared" si="86"/>
        <v>0</v>
      </c>
      <c r="AG52" s="124">
        <f t="shared" si="27"/>
        <v>0</v>
      </c>
      <c r="AH52" s="123">
        <f t="shared" si="87"/>
        <v>0</v>
      </c>
      <c r="AI52" s="124">
        <f t="shared" si="29"/>
        <v>0</v>
      </c>
      <c r="AJ52" s="121"/>
      <c r="AK52" s="121"/>
      <c r="AL52" s="121"/>
      <c r="AM52" s="121"/>
      <c r="AN52" s="121"/>
      <c r="AO52" s="123">
        <f t="shared" si="16"/>
        <v>0</v>
      </c>
      <c r="AP52" s="123">
        <f t="shared" si="88"/>
        <v>0</v>
      </c>
      <c r="AQ52" s="124">
        <f t="shared" si="30"/>
        <v>0</v>
      </c>
      <c r="AR52" s="123">
        <f t="shared" si="89"/>
        <v>0</v>
      </c>
      <c r="AS52" s="124">
        <f t="shared" si="32"/>
        <v>0</v>
      </c>
      <c r="AT52" s="123">
        <f t="shared" si="18"/>
        <v>0</v>
      </c>
      <c r="AU52" s="124">
        <f t="shared" si="33"/>
        <v>0</v>
      </c>
      <c r="AV52" s="123">
        <f t="shared" si="19"/>
        <v>0</v>
      </c>
      <c r="AW52" s="124">
        <f t="shared" si="11"/>
        <v>0</v>
      </c>
      <c r="AX52" s="125">
        <f t="shared" si="20"/>
        <v>0</v>
      </c>
    </row>
    <row r="53" spans="1:50" s="11" customFormat="1" ht="15" hidden="1" customHeight="1" x14ac:dyDescent="0.25">
      <c r="A53" s="119">
        <v>21600</v>
      </c>
      <c r="B53" s="129" t="s">
        <v>148</v>
      </c>
      <c r="C53" s="121">
        <f>'proy 1'!C53+'proy 2'!C53+'proy 3'!C53+'proy 4'!C53+'proy 5'!C53</f>
        <v>0</v>
      </c>
      <c r="D53" s="122">
        <f>'proy 1'!D53+'proy 2'!D53+'proy 3'!D53+'proy 4'!D53+'proy 5'!D53</f>
        <v>0</v>
      </c>
      <c r="E53" s="121">
        <f t="shared" si="81"/>
        <v>0</v>
      </c>
      <c r="F53" s="122">
        <f>'proy 1'!F53+'proy 2'!F53+'proy 3'!F53+'proy 4'!F53+'proy 5'!F53</f>
        <v>0</v>
      </c>
      <c r="G53" s="122">
        <f>'proy 1'!G53+'proy 2'!G53+'proy 3'!G53+'proy 4'!G53+'proy 5'!G53</f>
        <v>0</v>
      </c>
      <c r="H53" s="122">
        <f>'proy 1'!H53+'proy 2'!H53+'proy 3'!H53+'proy 4'!H53+'proy 5'!H53</f>
        <v>0</v>
      </c>
      <c r="I53" s="122">
        <f>'proy 1'!I53+'proy 2'!I53+'proy 3'!I53+'proy 4'!I53+'proy 5'!I53</f>
        <v>0</v>
      </c>
      <c r="J53" s="122">
        <f>'proy 1'!J53+'proy 2'!J53+'proy 3'!J53+'proy 4'!J53+'proy 5'!J53</f>
        <v>0</v>
      </c>
      <c r="K53" s="122">
        <f>'proy 1'!K53+'proy 2'!K53+'proy 3'!K53+'proy 4'!K53+'proy 5'!K53</f>
        <v>0</v>
      </c>
      <c r="L53" s="123">
        <f t="shared" si="82"/>
        <v>0</v>
      </c>
      <c r="M53" s="124">
        <f t="shared" si="21"/>
        <v>0</v>
      </c>
      <c r="N53" s="123">
        <f t="shared" si="83"/>
        <v>0</v>
      </c>
      <c r="O53" s="124">
        <f t="shared" si="23"/>
        <v>0</v>
      </c>
      <c r="P53" s="122">
        <f>'proy 1'!P53+'proy 2'!P53+'proy 3'!P53+'proy 4'!P53+'proy 5'!P53</f>
        <v>0</v>
      </c>
      <c r="Q53" s="122">
        <f>'proy 1'!Q53+'proy 2'!Q53+'proy 3'!Q53+'proy 4'!Q53+'proy 5'!Q53</f>
        <v>0</v>
      </c>
      <c r="R53" s="122">
        <f>'proy 1'!R53+'proy 2'!R53+'proy 3'!R53+'proy 4'!R53+'proy 5'!R53</f>
        <v>0</v>
      </c>
      <c r="S53" s="122">
        <f>'proy 1'!S53+'proy 2'!S53+'proy 3'!S53+'proy 4'!S53+'proy 5'!S53</f>
        <v>0</v>
      </c>
      <c r="T53" s="122">
        <f>'proy 1'!T53+'proy 2'!T53+'proy 3'!T53+'proy 4'!T53+'proy 5'!T53</f>
        <v>0</v>
      </c>
      <c r="U53" s="122">
        <f>'proy 1'!U53+'proy 2'!U53+'proy 3'!U53+'proy 4'!U53+'proy 5'!U53</f>
        <v>0</v>
      </c>
      <c r="V53" s="123">
        <f t="shared" si="84"/>
        <v>0</v>
      </c>
      <c r="W53" s="124">
        <f t="shared" si="24"/>
        <v>0</v>
      </c>
      <c r="X53" s="123">
        <f t="shared" si="85"/>
        <v>0</v>
      </c>
      <c r="Y53" s="124">
        <f t="shared" si="26"/>
        <v>0</v>
      </c>
      <c r="Z53" s="121"/>
      <c r="AA53" s="121"/>
      <c r="AB53" s="121"/>
      <c r="AC53" s="121"/>
      <c r="AD53" s="121"/>
      <c r="AE53" s="121"/>
      <c r="AF53" s="123">
        <f t="shared" si="86"/>
        <v>0</v>
      </c>
      <c r="AG53" s="124">
        <f t="shared" si="27"/>
        <v>0</v>
      </c>
      <c r="AH53" s="123">
        <f t="shared" si="87"/>
        <v>0</v>
      </c>
      <c r="AI53" s="124">
        <f t="shared" si="29"/>
        <v>0</v>
      </c>
      <c r="AJ53" s="121"/>
      <c r="AK53" s="121"/>
      <c r="AL53" s="121"/>
      <c r="AM53" s="121"/>
      <c r="AN53" s="121"/>
      <c r="AO53" s="123">
        <f t="shared" si="16"/>
        <v>0</v>
      </c>
      <c r="AP53" s="123">
        <f t="shared" si="88"/>
        <v>0</v>
      </c>
      <c r="AQ53" s="124">
        <f t="shared" si="30"/>
        <v>0</v>
      </c>
      <c r="AR53" s="123">
        <f t="shared" si="89"/>
        <v>0</v>
      </c>
      <c r="AS53" s="124">
        <f t="shared" si="32"/>
        <v>0</v>
      </c>
      <c r="AT53" s="123">
        <f t="shared" si="18"/>
        <v>0</v>
      </c>
      <c r="AU53" s="124">
        <f t="shared" si="33"/>
        <v>0</v>
      </c>
      <c r="AV53" s="123">
        <f t="shared" si="19"/>
        <v>0</v>
      </c>
      <c r="AW53" s="124">
        <f t="shared" si="11"/>
        <v>0</v>
      </c>
      <c r="AX53" s="125">
        <f t="shared" si="20"/>
        <v>0</v>
      </c>
    </row>
    <row r="54" spans="1:50" s="11" customFormat="1" ht="15" hidden="1" customHeight="1" x14ac:dyDescent="0.25">
      <c r="A54" s="126">
        <v>22110</v>
      </c>
      <c r="B54" s="129" t="s">
        <v>53</v>
      </c>
      <c r="C54" s="121">
        <f>'proy 1'!C54+'proy 2'!C54+'proy 3'!C54+'proy 4'!C54+'proy 5'!C54</f>
        <v>0</v>
      </c>
      <c r="D54" s="122">
        <f>'proy 1'!D54+'proy 2'!D54+'proy 3'!D54+'proy 4'!D54+'proy 5'!D54</f>
        <v>0</v>
      </c>
      <c r="E54" s="121">
        <f t="shared" si="81"/>
        <v>0</v>
      </c>
      <c r="F54" s="122">
        <f>'proy 1'!F54+'proy 2'!F54+'proy 3'!F54+'proy 4'!F54+'proy 5'!F54</f>
        <v>0</v>
      </c>
      <c r="G54" s="122">
        <f>'proy 1'!G54+'proy 2'!G54+'proy 3'!G54+'proy 4'!G54+'proy 5'!G54</f>
        <v>0</v>
      </c>
      <c r="H54" s="122">
        <f>'proy 1'!H54+'proy 2'!H54+'proy 3'!H54+'proy 4'!H54+'proy 5'!H54</f>
        <v>0</v>
      </c>
      <c r="I54" s="122">
        <f>'proy 1'!I54+'proy 2'!I54+'proy 3'!I54+'proy 4'!I54+'proy 5'!I54</f>
        <v>0</v>
      </c>
      <c r="J54" s="122">
        <f>'proy 1'!J54+'proy 2'!J54+'proy 3'!J54+'proy 4'!J54+'proy 5'!J54</f>
        <v>0</v>
      </c>
      <c r="K54" s="122">
        <f>'proy 1'!K54+'proy 2'!K54+'proy 3'!K54+'proy 4'!K54+'proy 5'!K54</f>
        <v>0</v>
      </c>
      <c r="L54" s="123">
        <f t="shared" si="82"/>
        <v>0</v>
      </c>
      <c r="M54" s="124">
        <f t="shared" si="21"/>
        <v>0</v>
      </c>
      <c r="N54" s="123">
        <f t="shared" si="83"/>
        <v>0</v>
      </c>
      <c r="O54" s="124">
        <f t="shared" si="23"/>
        <v>0</v>
      </c>
      <c r="P54" s="122">
        <f>'proy 1'!P54+'proy 2'!P54+'proy 3'!P54+'proy 4'!P54+'proy 5'!P54</f>
        <v>0</v>
      </c>
      <c r="Q54" s="122">
        <f>'proy 1'!Q54+'proy 2'!Q54+'proy 3'!Q54+'proy 4'!Q54+'proy 5'!Q54</f>
        <v>0</v>
      </c>
      <c r="R54" s="122">
        <f>'proy 1'!R54+'proy 2'!R54+'proy 3'!R54+'proy 4'!R54+'proy 5'!R54</f>
        <v>0</v>
      </c>
      <c r="S54" s="122">
        <f>'proy 1'!S54+'proy 2'!S54+'proy 3'!S54+'proy 4'!S54+'proy 5'!S54</f>
        <v>0</v>
      </c>
      <c r="T54" s="122">
        <f>'proy 1'!T54+'proy 2'!T54+'proy 3'!T54+'proy 4'!T54+'proy 5'!T54</f>
        <v>0</v>
      </c>
      <c r="U54" s="122">
        <f>'proy 1'!U54+'proy 2'!U54+'proy 3'!U54+'proy 4'!U54+'proy 5'!U54</f>
        <v>0</v>
      </c>
      <c r="V54" s="123">
        <f t="shared" si="84"/>
        <v>0</v>
      </c>
      <c r="W54" s="124">
        <f t="shared" si="24"/>
        <v>0</v>
      </c>
      <c r="X54" s="123">
        <f t="shared" si="85"/>
        <v>0</v>
      </c>
      <c r="Y54" s="124">
        <f t="shared" si="26"/>
        <v>0</v>
      </c>
      <c r="Z54" s="121"/>
      <c r="AA54" s="121"/>
      <c r="AB54" s="121"/>
      <c r="AC54" s="121"/>
      <c r="AD54" s="121"/>
      <c r="AE54" s="121"/>
      <c r="AF54" s="123">
        <f t="shared" si="86"/>
        <v>0</v>
      </c>
      <c r="AG54" s="124">
        <f t="shared" si="27"/>
        <v>0</v>
      </c>
      <c r="AH54" s="123">
        <f t="shared" si="87"/>
        <v>0</v>
      </c>
      <c r="AI54" s="124">
        <f t="shared" si="29"/>
        <v>0</v>
      </c>
      <c r="AJ54" s="121"/>
      <c r="AK54" s="121"/>
      <c r="AL54" s="121"/>
      <c r="AM54" s="121"/>
      <c r="AN54" s="121"/>
      <c r="AO54" s="123">
        <f t="shared" si="16"/>
        <v>0</v>
      </c>
      <c r="AP54" s="123">
        <f t="shared" si="88"/>
        <v>0</v>
      </c>
      <c r="AQ54" s="124">
        <f t="shared" si="30"/>
        <v>0</v>
      </c>
      <c r="AR54" s="123">
        <f t="shared" si="89"/>
        <v>0</v>
      </c>
      <c r="AS54" s="124">
        <f t="shared" si="32"/>
        <v>0</v>
      </c>
      <c r="AT54" s="123">
        <f t="shared" si="18"/>
        <v>0</v>
      </c>
      <c r="AU54" s="124">
        <f t="shared" si="33"/>
        <v>0</v>
      </c>
      <c r="AV54" s="123">
        <f t="shared" si="19"/>
        <v>0</v>
      </c>
      <c r="AW54" s="124">
        <f t="shared" si="11"/>
        <v>0</v>
      </c>
      <c r="AX54" s="125">
        <f t="shared" si="20"/>
        <v>0</v>
      </c>
    </row>
    <row r="55" spans="1:50" s="11" customFormat="1" ht="15" hidden="1" customHeight="1" x14ac:dyDescent="0.25">
      <c r="A55" s="126">
        <v>22120</v>
      </c>
      <c r="B55" s="129" t="s">
        <v>54</v>
      </c>
      <c r="C55" s="121">
        <f>'proy 1'!C55+'proy 2'!C55+'proy 3'!C55+'proy 4'!C55+'proy 5'!C55</f>
        <v>0</v>
      </c>
      <c r="D55" s="122">
        <f>'proy 1'!D55+'proy 2'!D55+'proy 3'!D55+'proy 4'!D55+'proy 5'!D55</f>
        <v>0</v>
      </c>
      <c r="E55" s="121">
        <f t="shared" si="81"/>
        <v>0</v>
      </c>
      <c r="F55" s="122">
        <f>'proy 1'!F55+'proy 2'!F55+'proy 3'!F55+'proy 4'!F55+'proy 5'!F55</f>
        <v>0</v>
      </c>
      <c r="G55" s="122">
        <f>'proy 1'!G55+'proy 2'!G55+'proy 3'!G55+'proy 4'!G55+'proy 5'!G55</f>
        <v>0</v>
      </c>
      <c r="H55" s="122">
        <f>'proy 1'!H55+'proy 2'!H55+'proy 3'!H55+'proy 4'!H55+'proy 5'!H55</f>
        <v>0</v>
      </c>
      <c r="I55" s="122">
        <f>'proy 1'!I55+'proy 2'!I55+'proy 3'!I55+'proy 4'!I55+'proy 5'!I55</f>
        <v>0</v>
      </c>
      <c r="J55" s="122">
        <f>'proy 1'!J55+'proy 2'!J55+'proy 3'!J55+'proy 4'!J55+'proy 5'!J55</f>
        <v>0</v>
      </c>
      <c r="K55" s="122">
        <f>'proy 1'!K55+'proy 2'!K55+'proy 3'!K55+'proy 4'!K55+'proy 5'!K55</f>
        <v>0</v>
      </c>
      <c r="L55" s="123">
        <f t="shared" si="82"/>
        <v>0</v>
      </c>
      <c r="M55" s="124">
        <f t="shared" si="21"/>
        <v>0</v>
      </c>
      <c r="N55" s="123">
        <f t="shared" si="83"/>
        <v>0</v>
      </c>
      <c r="O55" s="124">
        <f t="shared" si="23"/>
        <v>0</v>
      </c>
      <c r="P55" s="122">
        <f>'proy 1'!P55+'proy 2'!P55+'proy 3'!P55+'proy 4'!P55+'proy 5'!P55</f>
        <v>0</v>
      </c>
      <c r="Q55" s="122">
        <f>'proy 1'!Q55+'proy 2'!Q55+'proy 3'!Q55+'proy 4'!Q55+'proy 5'!Q55</f>
        <v>0</v>
      </c>
      <c r="R55" s="122">
        <f>'proy 1'!R55+'proy 2'!R55+'proy 3'!R55+'proy 4'!R55+'proy 5'!R55</f>
        <v>0</v>
      </c>
      <c r="S55" s="122">
        <f>'proy 1'!S55+'proy 2'!S55+'proy 3'!S55+'proy 4'!S55+'proy 5'!S55</f>
        <v>0</v>
      </c>
      <c r="T55" s="122">
        <f>'proy 1'!T55+'proy 2'!T55+'proy 3'!T55+'proy 4'!T55+'proy 5'!T55</f>
        <v>0</v>
      </c>
      <c r="U55" s="122">
        <f>'proy 1'!U55+'proy 2'!U55+'proy 3'!U55+'proy 4'!U55+'proy 5'!U55</f>
        <v>0</v>
      </c>
      <c r="V55" s="123">
        <f t="shared" si="84"/>
        <v>0</v>
      </c>
      <c r="W55" s="124">
        <f t="shared" si="24"/>
        <v>0</v>
      </c>
      <c r="X55" s="123">
        <f t="shared" si="85"/>
        <v>0</v>
      </c>
      <c r="Y55" s="124">
        <f t="shared" si="26"/>
        <v>0</v>
      </c>
      <c r="Z55" s="121"/>
      <c r="AA55" s="121"/>
      <c r="AB55" s="121"/>
      <c r="AC55" s="121"/>
      <c r="AD55" s="121"/>
      <c r="AE55" s="121"/>
      <c r="AF55" s="123">
        <f t="shared" si="86"/>
        <v>0</v>
      </c>
      <c r="AG55" s="124">
        <f t="shared" si="27"/>
        <v>0</v>
      </c>
      <c r="AH55" s="123">
        <f t="shared" si="87"/>
        <v>0</v>
      </c>
      <c r="AI55" s="124">
        <f t="shared" si="29"/>
        <v>0</v>
      </c>
      <c r="AJ55" s="121"/>
      <c r="AK55" s="121"/>
      <c r="AL55" s="121"/>
      <c r="AM55" s="121"/>
      <c r="AN55" s="121"/>
      <c r="AO55" s="123">
        <f t="shared" si="16"/>
        <v>0</v>
      </c>
      <c r="AP55" s="123">
        <f t="shared" si="88"/>
        <v>0</v>
      </c>
      <c r="AQ55" s="124">
        <f t="shared" si="30"/>
        <v>0</v>
      </c>
      <c r="AR55" s="123">
        <f t="shared" si="89"/>
        <v>0</v>
      </c>
      <c r="AS55" s="124">
        <f t="shared" si="32"/>
        <v>0</v>
      </c>
      <c r="AT55" s="123">
        <f t="shared" si="18"/>
        <v>0</v>
      </c>
      <c r="AU55" s="124">
        <f t="shared" si="33"/>
        <v>0</v>
      </c>
      <c r="AV55" s="123">
        <f t="shared" si="19"/>
        <v>0</v>
      </c>
      <c r="AW55" s="124">
        <f t="shared" si="11"/>
        <v>0</v>
      </c>
      <c r="AX55" s="125">
        <f t="shared" si="20"/>
        <v>0</v>
      </c>
    </row>
    <row r="56" spans="1:50" s="11" customFormat="1" ht="15" hidden="1" customHeight="1" x14ac:dyDescent="0.25">
      <c r="A56" s="126">
        <v>22210</v>
      </c>
      <c r="B56" s="129" t="s">
        <v>55</v>
      </c>
      <c r="C56" s="121">
        <f>'proy 1'!C56+'proy 2'!C56+'proy 3'!C56+'proy 4'!C56+'proy 5'!C56</f>
        <v>0</v>
      </c>
      <c r="D56" s="122">
        <f>'proy 1'!D56+'proy 2'!D56+'proy 3'!D56+'proy 4'!D56+'proy 5'!D56</f>
        <v>0</v>
      </c>
      <c r="E56" s="121">
        <f t="shared" si="81"/>
        <v>0</v>
      </c>
      <c r="F56" s="122">
        <f>'proy 1'!F56+'proy 2'!F56+'proy 3'!F56+'proy 4'!F56+'proy 5'!F56</f>
        <v>0</v>
      </c>
      <c r="G56" s="122">
        <f>'proy 1'!G56+'proy 2'!G56+'proy 3'!G56+'proy 4'!G56+'proy 5'!G56</f>
        <v>0</v>
      </c>
      <c r="H56" s="122">
        <f>'proy 1'!H56+'proy 2'!H56+'proy 3'!H56+'proy 4'!H56+'proy 5'!H56</f>
        <v>0</v>
      </c>
      <c r="I56" s="122">
        <f>'proy 1'!I56+'proy 2'!I56+'proy 3'!I56+'proy 4'!I56+'proy 5'!I56</f>
        <v>0</v>
      </c>
      <c r="J56" s="122">
        <f>'proy 1'!J56+'proy 2'!J56+'proy 3'!J56+'proy 4'!J56+'proy 5'!J56</f>
        <v>0</v>
      </c>
      <c r="K56" s="122">
        <f>'proy 1'!K56+'proy 2'!K56+'proy 3'!K56+'proy 4'!K56+'proy 5'!K56</f>
        <v>0</v>
      </c>
      <c r="L56" s="123">
        <f t="shared" si="82"/>
        <v>0</v>
      </c>
      <c r="M56" s="124">
        <f t="shared" si="21"/>
        <v>0</v>
      </c>
      <c r="N56" s="123">
        <f t="shared" si="83"/>
        <v>0</v>
      </c>
      <c r="O56" s="124">
        <f t="shared" si="23"/>
        <v>0</v>
      </c>
      <c r="P56" s="122">
        <f>'proy 1'!P56+'proy 2'!P56+'proy 3'!P56+'proy 4'!P56+'proy 5'!P56</f>
        <v>0</v>
      </c>
      <c r="Q56" s="122">
        <f>'proy 1'!Q56+'proy 2'!Q56+'proy 3'!Q56+'proy 4'!Q56+'proy 5'!Q56</f>
        <v>0</v>
      </c>
      <c r="R56" s="122">
        <f>'proy 1'!R56+'proy 2'!R56+'proy 3'!R56+'proy 4'!R56+'proy 5'!R56</f>
        <v>0</v>
      </c>
      <c r="S56" s="122">
        <f>'proy 1'!S56+'proy 2'!S56+'proy 3'!S56+'proy 4'!S56+'proy 5'!S56</f>
        <v>0</v>
      </c>
      <c r="T56" s="122">
        <f>'proy 1'!T56+'proy 2'!T56+'proy 3'!T56+'proy 4'!T56+'proy 5'!T56</f>
        <v>0</v>
      </c>
      <c r="U56" s="122">
        <f>'proy 1'!U56+'proy 2'!U56+'proy 3'!U56+'proy 4'!U56+'proy 5'!U56</f>
        <v>0</v>
      </c>
      <c r="V56" s="123">
        <f t="shared" si="84"/>
        <v>0</v>
      </c>
      <c r="W56" s="124">
        <f t="shared" si="24"/>
        <v>0</v>
      </c>
      <c r="X56" s="123">
        <f t="shared" si="85"/>
        <v>0</v>
      </c>
      <c r="Y56" s="124">
        <f t="shared" si="26"/>
        <v>0</v>
      </c>
      <c r="Z56" s="121"/>
      <c r="AA56" s="121"/>
      <c r="AB56" s="121"/>
      <c r="AC56" s="121"/>
      <c r="AD56" s="121"/>
      <c r="AE56" s="121"/>
      <c r="AF56" s="123">
        <f t="shared" si="86"/>
        <v>0</v>
      </c>
      <c r="AG56" s="124">
        <f t="shared" si="27"/>
        <v>0</v>
      </c>
      <c r="AH56" s="123">
        <f t="shared" si="87"/>
        <v>0</v>
      </c>
      <c r="AI56" s="124">
        <f t="shared" si="29"/>
        <v>0</v>
      </c>
      <c r="AJ56" s="121"/>
      <c r="AK56" s="121"/>
      <c r="AL56" s="121"/>
      <c r="AM56" s="121"/>
      <c r="AN56" s="121"/>
      <c r="AO56" s="123">
        <f t="shared" si="16"/>
        <v>0</v>
      </c>
      <c r="AP56" s="123">
        <f t="shared" si="88"/>
        <v>0</v>
      </c>
      <c r="AQ56" s="124">
        <f t="shared" si="30"/>
        <v>0</v>
      </c>
      <c r="AR56" s="123">
        <f t="shared" si="89"/>
        <v>0</v>
      </c>
      <c r="AS56" s="124">
        <f t="shared" si="32"/>
        <v>0</v>
      </c>
      <c r="AT56" s="123">
        <f t="shared" si="18"/>
        <v>0</v>
      </c>
      <c r="AU56" s="124">
        <f t="shared" si="33"/>
        <v>0</v>
      </c>
      <c r="AV56" s="123">
        <f t="shared" si="19"/>
        <v>0</v>
      </c>
      <c r="AW56" s="124">
        <f t="shared" si="11"/>
        <v>0</v>
      </c>
      <c r="AX56" s="125">
        <f t="shared" si="20"/>
        <v>0</v>
      </c>
    </row>
    <row r="57" spans="1:50" s="11" customFormat="1" ht="15" hidden="1" customHeight="1" x14ac:dyDescent="0.25">
      <c r="A57" s="126">
        <v>22220</v>
      </c>
      <c r="B57" s="129" t="s">
        <v>56</v>
      </c>
      <c r="C57" s="121">
        <f>'proy 1'!C57+'proy 2'!C57+'proy 3'!C57+'proy 4'!C57+'proy 5'!C57</f>
        <v>0</v>
      </c>
      <c r="D57" s="122">
        <f>'proy 1'!D57+'proy 2'!D57+'proy 3'!D57+'proy 4'!D57+'proy 5'!D57</f>
        <v>0</v>
      </c>
      <c r="E57" s="121">
        <f t="shared" si="81"/>
        <v>0</v>
      </c>
      <c r="F57" s="122">
        <f>'proy 1'!F57+'proy 2'!F57+'proy 3'!F57+'proy 4'!F57+'proy 5'!F57</f>
        <v>0</v>
      </c>
      <c r="G57" s="122">
        <f>'proy 1'!G57+'proy 2'!G57+'proy 3'!G57+'proy 4'!G57+'proy 5'!G57</f>
        <v>0</v>
      </c>
      <c r="H57" s="122">
        <f>'proy 1'!H57+'proy 2'!H57+'proy 3'!H57+'proy 4'!H57+'proy 5'!H57</f>
        <v>0</v>
      </c>
      <c r="I57" s="122">
        <f>'proy 1'!I57+'proy 2'!I57+'proy 3'!I57+'proy 4'!I57+'proy 5'!I57</f>
        <v>0</v>
      </c>
      <c r="J57" s="122">
        <f>'proy 1'!J57+'proy 2'!J57+'proy 3'!J57+'proy 4'!J57+'proy 5'!J57</f>
        <v>0</v>
      </c>
      <c r="K57" s="122">
        <f>'proy 1'!K57+'proy 2'!K57+'proy 3'!K57+'proy 4'!K57+'proy 5'!K57</f>
        <v>0</v>
      </c>
      <c r="L57" s="123">
        <f t="shared" si="82"/>
        <v>0</v>
      </c>
      <c r="M57" s="124">
        <f t="shared" si="21"/>
        <v>0</v>
      </c>
      <c r="N57" s="123">
        <f t="shared" si="83"/>
        <v>0</v>
      </c>
      <c r="O57" s="124">
        <f t="shared" si="23"/>
        <v>0</v>
      </c>
      <c r="P57" s="122">
        <f>'proy 1'!P57+'proy 2'!P57+'proy 3'!P57+'proy 4'!P57+'proy 5'!P57</f>
        <v>0</v>
      </c>
      <c r="Q57" s="122">
        <f>'proy 1'!Q57+'proy 2'!Q57+'proy 3'!Q57+'proy 4'!Q57+'proy 5'!Q57</f>
        <v>0</v>
      </c>
      <c r="R57" s="122">
        <f>'proy 1'!R57+'proy 2'!R57+'proy 3'!R57+'proy 4'!R57+'proy 5'!R57</f>
        <v>0</v>
      </c>
      <c r="S57" s="122">
        <f>'proy 1'!S57+'proy 2'!S57+'proy 3'!S57+'proy 4'!S57+'proy 5'!S57</f>
        <v>0</v>
      </c>
      <c r="T57" s="122">
        <f>'proy 1'!T57+'proy 2'!T57+'proy 3'!T57+'proy 4'!T57+'proy 5'!T57</f>
        <v>0</v>
      </c>
      <c r="U57" s="122">
        <f>'proy 1'!U57+'proy 2'!U57+'proy 3'!U57+'proy 4'!U57+'proy 5'!U57</f>
        <v>0</v>
      </c>
      <c r="V57" s="123">
        <f t="shared" si="84"/>
        <v>0</v>
      </c>
      <c r="W57" s="124">
        <f t="shared" si="24"/>
        <v>0</v>
      </c>
      <c r="X57" s="123">
        <f t="shared" si="85"/>
        <v>0</v>
      </c>
      <c r="Y57" s="124">
        <f t="shared" si="26"/>
        <v>0</v>
      </c>
      <c r="Z57" s="130"/>
      <c r="AA57" s="130"/>
      <c r="AB57" s="130"/>
      <c r="AC57" s="130"/>
      <c r="AD57" s="130"/>
      <c r="AE57" s="130"/>
      <c r="AF57" s="123">
        <f t="shared" si="86"/>
        <v>0</v>
      </c>
      <c r="AG57" s="124">
        <f t="shared" si="27"/>
        <v>0</v>
      </c>
      <c r="AH57" s="123">
        <f t="shared" si="87"/>
        <v>0</v>
      </c>
      <c r="AI57" s="124">
        <f t="shared" si="29"/>
        <v>0</v>
      </c>
      <c r="AJ57" s="130"/>
      <c r="AK57" s="130"/>
      <c r="AL57" s="130"/>
      <c r="AM57" s="130"/>
      <c r="AN57" s="130"/>
      <c r="AO57" s="123">
        <f t="shared" si="16"/>
        <v>0</v>
      </c>
      <c r="AP57" s="123">
        <f t="shared" si="88"/>
        <v>0</v>
      </c>
      <c r="AQ57" s="124">
        <f t="shared" si="30"/>
        <v>0</v>
      </c>
      <c r="AR57" s="123">
        <f t="shared" si="89"/>
        <v>0</v>
      </c>
      <c r="AS57" s="124">
        <f t="shared" si="32"/>
        <v>0</v>
      </c>
      <c r="AT57" s="123">
        <f t="shared" si="18"/>
        <v>0</v>
      </c>
      <c r="AU57" s="124">
        <f t="shared" si="33"/>
        <v>0</v>
      </c>
      <c r="AV57" s="123">
        <f t="shared" si="19"/>
        <v>0</v>
      </c>
      <c r="AW57" s="124">
        <f t="shared" si="11"/>
        <v>0</v>
      </c>
      <c r="AX57" s="125">
        <f t="shared" si="20"/>
        <v>0</v>
      </c>
    </row>
    <row r="58" spans="1:50" s="11" customFormat="1" ht="15" hidden="1" customHeight="1" x14ac:dyDescent="0.25">
      <c r="A58" s="119">
        <v>22300</v>
      </c>
      <c r="B58" s="129" t="s">
        <v>57</v>
      </c>
      <c r="C58" s="121">
        <f>'proy 1'!C58+'proy 2'!C58+'proy 3'!C58+'proy 4'!C58+'proy 5'!C58</f>
        <v>0</v>
      </c>
      <c r="D58" s="122">
        <f>'proy 1'!D58+'proy 2'!D58+'proy 3'!D58+'proy 4'!D58+'proy 5'!D58</f>
        <v>0</v>
      </c>
      <c r="E58" s="121">
        <f t="shared" si="81"/>
        <v>0</v>
      </c>
      <c r="F58" s="122">
        <f>'proy 1'!F58+'proy 2'!F58+'proy 3'!F58+'proy 4'!F58+'proy 5'!F58</f>
        <v>0</v>
      </c>
      <c r="G58" s="122">
        <f>'proy 1'!G58+'proy 2'!G58+'proy 3'!G58+'proy 4'!G58+'proy 5'!G58</f>
        <v>0</v>
      </c>
      <c r="H58" s="122">
        <f>'proy 1'!H58+'proy 2'!H58+'proy 3'!H58+'proy 4'!H58+'proy 5'!H58</f>
        <v>0</v>
      </c>
      <c r="I58" s="122">
        <f>'proy 1'!I58+'proy 2'!I58+'proy 3'!I58+'proy 4'!I58+'proy 5'!I58</f>
        <v>0</v>
      </c>
      <c r="J58" s="122">
        <f>'proy 1'!J58+'proy 2'!J58+'proy 3'!J58+'proy 4'!J58+'proy 5'!J58</f>
        <v>0</v>
      </c>
      <c r="K58" s="122">
        <f>'proy 1'!K58+'proy 2'!K58+'proy 3'!K58+'proy 4'!K58+'proy 5'!K58</f>
        <v>0</v>
      </c>
      <c r="L58" s="123">
        <f t="shared" si="82"/>
        <v>0</v>
      </c>
      <c r="M58" s="124">
        <f t="shared" si="21"/>
        <v>0</v>
      </c>
      <c r="N58" s="123">
        <f t="shared" si="83"/>
        <v>0</v>
      </c>
      <c r="O58" s="124">
        <f t="shared" si="23"/>
        <v>0</v>
      </c>
      <c r="P58" s="122">
        <f>'proy 1'!P58+'proy 2'!P58+'proy 3'!P58+'proy 4'!P58+'proy 5'!P58</f>
        <v>0</v>
      </c>
      <c r="Q58" s="122">
        <f>'proy 1'!Q58+'proy 2'!Q58+'proy 3'!Q58+'proy 4'!Q58+'proy 5'!Q58</f>
        <v>0</v>
      </c>
      <c r="R58" s="122">
        <f>'proy 1'!R58+'proy 2'!R58+'proy 3'!R58+'proy 4'!R58+'proy 5'!R58</f>
        <v>0</v>
      </c>
      <c r="S58" s="122">
        <f>'proy 1'!S58+'proy 2'!S58+'proy 3'!S58+'proy 4'!S58+'proy 5'!S58</f>
        <v>0</v>
      </c>
      <c r="T58" s="122">
        <f>'proy 1'!T58+'proy 2'!T58+'proy 3'!T58+'proy 4'!T58+'proy 5'!T58</f>
        <v>0</v>
      </c>
      <c r="U58" s="122">
        <f>'proy 1'!U58+'proy 2'!U58+'proy 3'!U58+'proy 4'!U58+'proy 5'!U58</f>
        <v>0</v>
      </c>
      <c r="V58" s="123">
        <f t="shared" si="84"/>
        <v>0</v>
      </c>
      <c r="W58" s="124">
        <f t="shared" si="24"/>
        <v>0</v>
      </c>
      <c r="X58" s="123">
        <f t="shared" si="85"/>
        <v>0</v>
      </c>
      <c r="Y58" s="124">
        <f t="shared" si="26"/>
        <v>0</v>
      </c>
      <c r="Z58" s="130"/>
      <c r="AA58" s="130"/>
      <c r="AB58" s="130"/>
      <c r="AC58" s="130"/>
      <c r="AD58" s="130"/>
      <c r="AE58" s="130"/>
      <c r="AF58" s="123">
        <f t="shared" si="86"/>
        <v>0</v>
      </c>
      <c r="AG58" s="124">
        <f t="shared" si="27"/>
        <v>0</v>
      </c>
      <c r="AH58" s="123">
        <f t="shared" si="87"/>
        <v>0</v>
      </c>
      <c r="AI58" s="124">
        <f t="shared" si="29"/>
        <v>0</v>
      </c>
      <c r="AJ58" s="130"/>
      <c r="AK58" s="130"/>
      <c r="AL58" s="130"/>
      <c r="AM58" s="130"/>
      <c r="AN58" s="130"/>
      <c r="AO58" s="123">
        <f t="shared" si="16"/>
        <v>0</v>
      </c>
      <c r="AP58" s="123">
        <f t="shared" si="88"/>
        <v>0</v>
      </c>
      <c r="AQ58" s="124">
        <f t="shared" si="30"/>
        <v>0</v>
      </c>
      <c r="AR58" s="123">
        <f t="shared" si="89"/>
        <v>0</v>
      </c>
      <c r="AS58" s="124">
        <f t="shared" si="32"/>
        <v>0</v>
      </c>
      <c r="AT58" s="123">
        <f t="shared" si="18"/>
        <v>0</v>
      </c>
      <c r="AU58" s="124">
        <f t="shared" si="33"/>
        <v>0</v>
      </c>
      <c r="AV58" s="123">
        <f t="shared" si="19"/>
        <v>0</v>
      </c>
      <c r="AW58" s="124">
        <f t="shared" si="11"/>
        <v>0</v>
      </c>
      <c r="AX58" s="125">
        <f t="shared" si="20"/>
        <v>0</v>
      </c>
    </row>
    <row r="59" spans="1:50" s="11" customFormat="1" ht="15" hidden="1" customHeight="1" x14ac:dyDescent="0.25">
      <c r="A59" s="119">
        <v>22500</v>
      </c>
      <c r="B59" s="129" t="s">
        <v>58</v>
      </c>
      <c r="C59" s="121">
        <f>'proy 1'!C59+'proy 2'!C59+'proy 3'!C59+'proy 4'!C59+'proy 5'!C59</f>
        <v>0</v>
      </c>
      <c r="D59" s="122">
        <f>'proy 1'!D59+'proy 2'!D59+'proy 3'!D59+'proy 4'!D59+'proy 5'!D59</f>
        <v>0</v>
      </c>
      <c r="E59" s="121">
        <f t="shared" si="81"/>
        <v>0</v>
      </c>
      <c r="F59" s="122">
        <f>'proy 1'!F59+'proy 2'!F59+'proy 3'!F59+'proy 4'!F59+'proy 5'!F59</f>
        <v>0</v>
      </c>
      <c r="G59" s="122">
        <f>'proy 1'!G59+'proy 2'!G59+'proy 3'!G59+'proy 4'!G59+'proy 5'!G59</f>
        <v>0</v>
      </c>
      <c r="H59" s="122">
        <f>'proy 1'!H59+'proy 2'!H59+'proy 3'!H59+'proy 4'!H59+'proy 5'!H59</f>
        <v>0</v>
      </c>
      <c r="I59" s="122">
        <f>'proy 1'!I59+'proy 2'!I59+'proy 3'!I59+'proy 4'!I59+'proy 5'!I59</f>
        <v>0</v>
      </c>
      <c r="J59" s="122">
        <f>'proy 1'!J59+'proy 2'!J59+'proy 3'!J59+'proy 4'!J59+'proy 5'!J59</f>
        <v>0</v>
      </c>
      <c r="K59" s="122">
        <f>'proy 1'!K59+'proy 2'!K59+'proy 3'!K59+'proy 4'!K59+'proy 5'!K59</f>
        <v>0</v>
      </c>
      <c r="L59" s="123">
        <f t="shared" si="82"/>
        <v>0</v>
      </c>
      <c r="M59" s="124">
        <f t="shared" si="21"/>
        <v>0</v>
      </c>
      <c r="N59" s="123">
        <f t="shared" si="83"/>
        <v>0</v>
      </c>
      <c r="O59" s="124">
        <f t="shared" si="23"/>
        <v>0</v>
      </c>
      <c r="P59" s="122">
        <f>'proy 1'!P59+'proy 2'!P59+'proy 3'!P59+'proy 4'!P59+'proy 5'!P59</f>
        <v>0</v>
      </c>
      <c r="Q59" s="122">
        <f>'proy 1'!Q59+'proy 2'!Q59+'proy 3'!Q59+'proy 4'!Q59+'proy 5'!Q59</f>
        <v>0</v>
      </c>
      <c r="R59" s="122">
        <f>'proy 1'!R59+'proy 2'!R59+'proy 3'!R59+'proy 4'!R59+'proy 5'!R59</f>
        <v>0</v>
      </c>
      <c r="S59" s="122">
        <f>'proy 1'!S59+'proy 2'!S59+'proy 3'!S59+'proy 4'!S59+'proy 5'!S59</f>
        <v>0</v>
      </c>
      <c r="T59" s="122">
        <f>'proy 1'!T59+'proy 2'!T59+'proy 3'!T59+'proy 4'!T59+'proy 5'!T59</f>
        <v>0</v>
      </c>
      <c r="U59" s="122">
        <f>'proy 1'!U59+'proy 2'!U59+'proy 3'!U59+'proy 4'!U59+'proy 5'!U59</f>
        <v>0</v>
      </c>
      <c r="V59" s="123">
        <f t="shared" si="84"/>
        <v>0</v>
      </c>
      <c r="W59" s="124">
        <f t="shared" si="24"/>
        <v>0</v>
      </c>
      <c r="X59" s="123">
        <f t="shared" si="85"/>
        <v>0</v>
      </c>
      <c r="Y59" s="124">
        <f t="shared" si="26"/>
        <v>0</v>
      </c>
      <c r="Z59" s="130"/>
      <c r="AA59" s="130"/>
      <c r="AB59" s="130"/>
      <c r="AC59" s="130"/>
      <c r="AD59" s="130"/>
      <c r="AE59" s="130"/>
      <c r="AF59" s="123">
        <f t="shared" si="86"/>
        <v>0</v>
      </c>
      <c r="AG59" s="124">
        <f t="shared" si="27"/>
        <v>0</v>
      </c>
      <c r="AH59" s="123">
        <f t="shared" si="87"/>
        <v>0</v>
      </c>
      <c r="AI59" s="124">
        <f t="shared" si="29"/>
        <v>0</v>
      </c>
      <c r="AJ59" s="130"/>
      <c r="AK59" s="130"/>
      <c r="AL59" s="130"/>
      <c r="AM59" s="130"/>
      <c r="AN59" s="130"/>
      <c r="AO59" s="123">
        <f t="shared" si="16"/>
        <v>0</v>
      </c>
      <c r="AP59" s="123">
        <f t="shared" si="88"/>
        <v>0</v>
      </c>
      <c r="AQ59" s="124">
        <f t="shared" si="30"/>
        <v>0</v>
      </c>
      <c r="AR59" s="123">
        <f t="shared" si="89"/>
        <v>0</v>
      </c>
      <c r="AS59" s="124">
        <f t="shared" si="32"/>
        <v>0</v>
      </c>
      <c r="AT59" s="123">
        <f t="shared" si="18"/>
        <v>0</v>
      </c>
      <c r="AU59" s="124">
        <f t="shared" si="33"/>
        <v>0</v>
      </c>
      <c r="AV59" s="123">
        <f t="shared" si="19"/>
        <v>0</v>
      </c>
      <c r="AW59" s="124">
        <f t="shared" si="11"/>
        <v>0</v>
      </c>
      <c r="AX59" s="125">
        <f t="shared" si="20"/>
        <v>0</v>
      </c>
    </row>
    <row r="60" spans="1:50" s="11" customFormat="1" ht="15" hidden="1" customHeight="1" x14ac:dyDescent="0.25">
      <c r="A60" s="119">
        <v>22600</v>
      </c>
      <c r="B60" s="129" t="s">
        <v>59</v>
      </c>
      <c r="C60" s="121">
        <f>'proy 1'!C60+'proy 2'!C60+'proy 3'!C60+'proy 4'!C60+'proy 5'!C60</f>
        <v>0</v>
      </c>
      <c r="D60" s="122">
        <f>'proy 1'!D60+'proy 2'!D60+'proy 3'!D60+'proy 4'!D60+'proy 5'!D60</f>
        <v>0</v>
      </c>
      <c r="E60" s="121">
        <f t="shared" si="81"/>
        <v>0</v>
      </c>
      <c r="F60" s="122">
        <f>'proy 1'!F60+'proy 2'!F60+'proy 3'!F60+'proy 4'!F60+'proy 5'!F60</f>
        <v>0</v>
      </c>
      <c r="G60" s="122">
        <f>'proy 1'!G60+'proy 2'!G60+'proy 3'!G60+'proy 4'!G60+'proy 5'!G60</f>
        <v>0</v>
      </c>
      <c r="H60" s="122">
        <f>'proy 1'!H60+'proy 2'!H60+'proy 3'!H60+'proy 4'!H60+'proy 5'!H60</f>
        <v>0</v>
      </c>
      <c r="I60" s="122">
        <f>'proy 1'!I60+'proy 2'!I60+'proy 3'!I60+'proy 4'!I60+'proy 5'!I60</f>
        <v>0</v>
      </c>
      <c r="J60" s="122">
        <f>'proy 1'!J60+'proy 2'!J60+'proy 3'!J60+'proy 4'!J60+'proy 5'!J60</f>
        <v>0</v>
      </c>
      <c r="K60" s="122">
        <f>'proy 1'!K60+'proy 2'!K60+'proy 3'!K60+'proy 4'!K60+'proy 5'!K60</f>
        <v>0</v>
      </c>
      <c r="L60" s="123">
        <f t="shared" si="82"/>
        <v>0</v>
      </c>
      <c r="M60" s="124">
        <f t="shared" si="21"/>
        <v>0</v>
      </c>
      <c r="N60" s="123">
        <f t="shared" si="83"/>
        <v>0</v>
      </c>
      <c r="O60" s="124">
        <f t="shared" si="23"/>
        <v>0</v>
      </c>
      <c r="P60" s="122">
        <f>'proy 1'!P60+'proy 2'!P60+'proy 3'!P60+'proy 4'!P60+'proy 5'!P60</f>
        <v>0</v>
      </c>
      <c r="Q60" s="122">
        <f>'proy 1'!Q60+'proy 2'!Q60+'proy 3'!Q60+'proy 4'!Q60+'proy 5'!Q60</f>
        <v>0</v>
      </c>
      <c r="R60" s="122">
        <f>'proy 1'!R60+'proy 2'!R60+'proy 3'!R60+'proy 4'!R60+'proy 5'!R60</f>
        <v>0</v>
      </c>
      <c r="S60" s="122">
        <f>'proy 1'!S60+'proy 2'!S60+'proy 3'!S60+'proy 4'!S60+'proy 5'!S60</f>
        <v>0</v>
      </c>
      <c r="T60" s="122">
        <f>'proy 1'!T60+'proy 2'!T60+'proy 3'!T60+'proy 4'!T60+'proy 5'!T60</f>
        <v>0</v>
      </c>
      <c r="U60" s="122">
        <f>'proy 1'!U60+'proy 2'!U60+'proy 3'!U60+'proy 4'!U60+'proy 5'!U60</f>
        <v>0</v>
      </c>
      <c r="V60" s="123">
        <f t="shared" si="84"/>
        <v>0</v>
      </c>
      <c r="W60" s="124">
        <f t="shared" si="24"/>
        <v>0</v>
      </c>
      <c r="X60" s="123">
        <f t="shared" si="85"/>
        <v>0</v>
      </c>
      <c r="Y60" s="124">
        <f t="shared" si="26"/>
        <v>0</v>
      </c>
      <c r="Z60" s="121"/>
      <c r="AA60" s="121"/>
      <c r="AB60" s="121"/>
      <c r="AC60" s="121"/>
      <c r="AD60" s="121"/>
      <c r="AE60" s="121"/>
      <c r="AF60" s="123">
        <f t="shared" si="86"/>
        <v>0</v>
      </c>
      <c r="AG60" s="124">
        <f t="shared" si="27"/>
        <v>0</v>
      </c>
      <c r="AH60" s="123">
        <f t="shared" si="87"/>
        <v>0</v>
      </c>
      <c r="AI60" s="124">
        <f t="shared" si="29"/>
        <v>0</v>
      </c>
      <c r="AJ60" s="121"/>
      <c r="AK60" s="121"/>
      <c r="AL60" s="121"/>
      <c r="AM60" s="121"/>
      <c r="AN60" s="121"/>
      <c r="AO60" s="123">
        <f t="shared" si="16"/>
        <v>0</v>
      </c>
      <c r="AP60" s="123">
        <f t="shared" si="88"/>
        <v>0</v>
      </c>
      <c r="AQ60" s="124">
        <f t="shared" si="30"/>
        <v>0</v>
      </c>
      <c r="AR60" s="123">
        <f t="shared" si="89"/>
        <v>0</v>
      </c>
      <c r="AS60" s="124">
        <f t="shared" si="32"/>
        <v>0</v>
      </c>
      <c r="AT60" s="123">
        <f t="shared" si="18"/>
        <v>0</v>
      </c>
      <c r="AU60" s="124">
        <f t="shared" si="33"/>
        <v>0</v>
      </c>
      <c r="AV60" s="123">
        <f t="shared" si="19"/>
        <v>0</v>
      </c>
      <c r="AW60" s="124">
        <f t="shared" si="11"/>
        <v>0</v>
      </c>
      <c r="AX60" s="125">
        <f t="shared" si="20"/>
        <v>0</v>
      </c>
    </row>
    <row r="61" spans="1:50" s="11" customFormat="1" ht="15" hidden="1" customHeight="1" x14ac:dyDescent="0.25">
      <c r="A61" s="119">
        <v>23100</v>
      </c>
      <c r="B61" s="129" t="s">
        <v>60</v>
      </c>
      <c r="C61" s="121">
        <f>'proy 1'!C61+'proy 2'!C61+'proy 3'!C61+'proy 4'!C61+'proy 5'!C61</f>
        <v>0</v>
      </c>
      <c r="D61" s="122">
        <f>'proy 1'!D61+'proy 2'!D61+'proy 3'!D61+'proy 4'!D61+'proy 5'!D61</f>
        <v>0</v>
      </c>
      <c r="E61" s="121">
        <f t="shared" si="81"/>
        <v>0</v>
      </c>
      <c r="F61" s="122">
        <f>'proy 1'!F61+'proy 2'!F61+'proy 3'!F61+'proy 4'!F61+'proy 5'!F61</f>
        <v>0</v>
      </c>
      <c r="G61" s="122">
        <f>'proy 1'!G61+'proy 2'!G61+'proy 3'!G61+'proy 4'!G61+'proy 5'!G61</f>
        <v>0</v>
      </c>
      <c r="H61" s="122">
        <f>'proy 1'!H61+'proy 2'!H61+'proy 3'!H61+'proy 4'!H61+'proy 5'!H61</f>
        <v>0</v>
      </c>
      <c r="I61" s="122">
        <f>'proy 1'!I61+'proy 2'!I61+'proy 3'!I61+'proy 4'!I61+'proy 5'!I61</f>
        <v>0</v>
      </c>
      <c r="J61" s="122">
        <f>'proy 1'!J61+'proy 2'!J61+'proy 3'!J61+'proy 4'!J61+'proy 5'!J61</f>
        <v>0</v>
      </c>
      <c r="K61" s="122">
        <f>'proy 1'!K61+'proy 2'!K61+'proy 3'!K61+'proy 4'!K61+'proy 5'!K61</f>
        <v>0</v>
      </c>
      <c r="L61" s="123">
        <f t="shared" si="82"/>
        <v>0</v>
      </c>
      <c r="M61" s="124">
        <f t="shared" si="21"/>
        <v>0</v>
      </c>
      <c r="N61" s="123">
        <f t="shared" si="83"/>
        <v>0</v>
      </c>
      <c r="O61" s="124">
        <f t="shared" si="23"/>
        <v>0</v>
      </c>
      <c r="P61" s="122">
        <f>'proy 1'!P61+'proy 2'!P61+'proy 3'!P61+'proy 4'!P61+'proy 5'!P61</f>
        <v>0</v>
      </c>
      <c r="Q61" s="122">
        <f>'proy 1'!Q61+'proy 2'!Q61+'proy 3'!Q61+'proy 4'!Q61+'proy 5'!Q61</f>
        <v>0</v>
      </c>
      <c r="R61" s="122">
        <f>'proy 1'!R61+'proy 2'!R61+'proy 3'!R61+'proy 4'!R61+'proy 5'!R61</f>
        <v>0</v>
      </c>
      <c r="S61" s="122">
        <f>'proy 1'!S61+'proy 2'!S61+'proy 3'!S61+'proy 4'!S61+'proy 5'!S61</f>
        <v>0</v>
      </c>
      <c r="T61" s="122">
        <f>'proy 1'!T61+'proy 2'!T61+'proy 3'!T61+'proy 4'!T61+'proy 5'!T61</f>
        <v>0</v>
      </c>
      <c r="U61" s="122">
        <f>'proy 1'!U61+'proy 2'!U61+'proy 3'!U61+'proy 4'!U61+'proy 5'!U61</f>
        <v>0</v>
      </c>
      <c r="V61" s="123">
        <f t="shared" si="84"/>
        <v>0</v>
      </c>
      <c r="W61" s="124">
        <f t="shared" si="24"/>
        <v>0</v>
      </c>
      <c r="X61" s="123">
        <f t="shared" si="85"/>
        <v>0</v>
      </c>
      <c r="Y61" s="124">
        <f t="shared" si="26"/>
        <v>0</v>
      </c>
      <c r="Z61" s="121"/>
      <c r="AA61" s="121"/>
      <c r="AB61" s="121"/>
      <c r="AC61" s="121"/>
      <c r="AD61" s="121"/>
      <c r="AE61" s="121"/>
      <c r="AF61" s="123">
        <f t="shared" si="86"/>
        <v>0</v>
      </c>
      <c r="AG61" s="124">
        <f t="shared" si="27"/>
        <v>0</v>
      </c>
      <c r="AH61" s="123">
        <f t="shared" si="87"/>
        <v>0</v>
      </c>
      <c r="AI61" s="124">
        <f t="shared" si="29"/>
        <v>0</v>
      </c>
      <c r="AJ61" s="121"/>
      <c r="AK61" s="121"/>
      <c r="AL61" s="121"/>
      <c r="AM61" s="121"/>
      <c r="AN61" s="121"/>
      <c r="AO61" s="123">
        <f t="shared" si="16"/>
        <v>0</v>
      </c>
      <c r="AP61" s="123">
        <f t="shared" si="88"/>
        <v>0</v>
      </c>
      <c r="AQ61" s="124">
        <f t="shared" si="30"/>
        <v>0</v>
      </c>
      <c r="AR61" s="123">
        <f t="shared" si="89"/>
        <v>0</v>
      </c>
      <c r="AS61" s="124">
        <f t="shared" si="32"/>
        <v>0</v>
      </c>
      <c r="AT61" s="123">
        <f t="shared" si="18"/>
        <v>0</v>
      </c>
      <c r="AU61" s="124">
        <f t="shared" si="33"/>
        <v>0</v>
      </c>
      <c r="AV61" s="123">
        <f t="shared" si="19"/>
        <v>0</v>
      </c>
      <c r="AW61" s="124">
        <f t="shared" si="11"/>
        <v>0</v>
      </c>
      <c r="AX61" s="125">
        <f t="shared" si="20"/>
        <v>0</v>
      </c>
    </row>
    <row r="62" spans="1:50" s="11" customFormat="1" ht="15" hidden="1" customHeight="1" x14ac:dyDescent="0.25">
      <c r="A62" s="119">
        <v>23200</v>
      </c>
      <c r="B62" s="129" t="s">
        <v>61</v>
      </c>
      <c r="C62" s="121">
        <f>'proy 1'!C62+'proy 2'!C62+'proy 3'!C62+'proy 4'!C62+'proy 5'!C62</f>
        <v>0</v>
      </c>
      <c r="D62" s="122">
        <f>'proy 1'!D62+'proy 2'!D62+'proy 3'!D62+'proy 4'!D62+'proy 5'!D62</f>
        <v>0</v>
      </c>
      <c r="E62" s="121">
        <f t="shared" si="81"/>
        <v>0</v>
      </c>
      <c r="F62" s="122">
        <f>'proy 1'!F62+'proy 2'!F62+'proy 3'!F62+'proy 4'!F62+'proy 5'!F62</f>
        <v>0</v>
      </c>
      <c r="G62" s="122">
        <f>'proy 1'!G62+'proy 2'!G62+'proy 3'!G62+'proy 4'!G62+'proy 5'!G62</f>
        <v>0</v>
      </c>
      <c r="H62" s="122">
        <f>'proy 1'!H62+'proy 2'!H62+'proy 3'!H62+'proy 4'!H62+'proy 5'!H62</f>
        <v>0</v>
      </c>
      <c r="I62" s="122">
        <f>'proy 1'!I62+'proy 2'!I62+'proy 3'!I62+'proy 4'!I62+'proy 5'!I62</f>
        <v>0</v>
      </c>
      <c r="J62" s="122">
        <f>'proy 1'!J62+'proy 2'!J62+'proy 3'!J62+'proy 4'!J62+'proy 5'!J62</f>
        <v>0</v>
      </c>
      <c r="K62" s="122">
        <f>'proy 1'!K62+'proy 2'!K62+'proy 3'!K62+'proy 4'!K62+'proy 5'!K62</f>
        <v>0</v>
      </c>
      <c r="L62" s="123">
        <f t="shared" si="82"/>
        <v>0</v>
      </c>
      <c r="M62" s="124">
        <f t="shared" si="21"/>
        <v>0</v>
      </c>
      <c r="N62" s="123">
        <f t="shared" si="83"/>
        <v>0</v>
      </c>
      <c r="O62" s="124">
        <f t="shared" si="23"/>
        <v>0</v>
      </c>
      <c r="P62" s="122">
        <f>'proy 1'!P62+'proy 2'!P62+'proy 3'!P62+'proy 4'!P62+'proy 5'!P62</f>
        <v>0</v>
      </c>
      <c r="Q62" s="122">
        <f>'proy 1'!Q62+'proy 2'!Q62+'proy 3'!Q62+'proy 4'!Q62+'proy 5'!Q62</f>
        <v>0</v>
      </c>
      <c r="R62" s="122">
        <f>'proy 1'!R62+'proy 2'!R62+'proy 3'!R62+'proy 4'!R62+'proy 5'!R62</f>
        <v>0</v>
      </c>
      <c r="S62" s="122">
        <f>'proy 1'!S62+'proy 2'!S62+'proy 3'!S62+'proy 4'!S62+'proy 5'!S62</f>
        <v>0</v>
      </c>
      <c r="T62" s="122">
        <f>'proy 1'!T62+'proy 2'!T62+'proy 3'!T62+'proy 4'!T62+'proy 5'!T62</f>
        <v>0</v>
      </c>
      <c r="U62" s="122">
        <f>'proy 1'!U62+'proy 2'!U62+'proy 3'!U62+'proy 4'!U62+'proy 5'!U62</f>
        <v>0</v>
      </c>
      <c r="V62" s="123">
        <f t="shared" si="84"/>
        <v>0</v>
      </c>
      <c r="W62" s="124">
        <f t="shared" si="24"/>
        <v>0</v>
      </c>
      <c r="X62" s="123">
        <f t="shared" si="85"/>
        <v>0</v>
      </c>
      <c r="Y62" s="124">
        <f t="shared" si="26"/>
        <v>0</v>
      </c>
      <c r="Z62" s="121"/>
      <c r="AA62" s="121"/>
      <c r="AB62" s="121"/>
      <c r="AC62" s="121"/>
      <c r="AD62" s="121"/>
      <c r="AE62" s="121"/>
      <c r="AF62" s="123">
        <f t="shared" si="86"/>
        <v>0</v>
      </c>
      <c r="AG62" s="124">
        <f t="shared" si="27"/>
        <v>0</v>
      </c>
      <c r="AH62" s="123">
        <f t="shared" si="87"/>
        <v>0</v>
      </c>
      <c r="AI62" s="124">
        <f t="shared" si="29"/>
        <v>0</v>
      </c>
      <c r="AJ62" s="121"/>
      <c r="AK62" s="121"/>
      <c r="AL62" s="121"/>
      <c r="AM62" s="121"/>
      <c r="AN62" s="121"/>
      <c r="AO62" s="123">
        <f t="shared" si="16"/>
        <v>0</v>
      </c>
      <c r="AP62" s="123">
        <f t="shared" si="88"/>
        <v>0</v>
      </c>
      <c r="AQ62" s="124">
        <f t="shared" si="30"/>
        <v>0</v>
      </c>
      <c r="AR62" s="123">
        <f t="shared" si="89"/>
        <v>0</v>
      </c>
      <c r="AS62" s="124">
        <f t="shared" si="32"/>
        <v>0</v>
      </c>
      <c r="AT62" s="123">
        <f t="shared" si="18"/>
        <v>0</v>
      </c>
      <c r="AU62" s="124">
        <f t="shared" si="33"/>
        <v>0</v>
      </c>
      <c r="AV62" s="123">
        <f t="shared" si="19"/>
        <v>0</v>
      </c>
      <c r="AW62" s="124">
        <f t="shared" si="11"/>
        <v>0</v>
      </c>
      <c r="AX62" s="125">
        <f t="shared" si="20"/>
        <v>0</v>
      </c>
    </row>
    <row r="63" spans="1:50" s="11" customFormat="1" ht="15" hidden="1" customHeight="1" x14ac:dyDescent="0.25">
      <c r="A63" s="119">
        <v>23400</v>
      </c>
      <c r="B63" s="129" t="s">
        <v>62</v>
      </c>
      <c r="C63" s="121">
        <f>'proy 1'!C63+'proy 2'!C63+'proy 3'!C63+'proy 4'!C63+'proy 5'!C63</f>
        <v>0</v>
      </c>
      <c r="D63" s="122">
        <f>'proy 1'!D63+'proy 2'!D63+'proy 3'!D63+'proy 4'!D63+'proy 5'!D63</f>
        <v>0</v>
      </c>
      <c r="E63" s="121">
        <f t="shared" si="81"/>
        <v>0</v>
      </c>
      <c r="F63" s="122">
        <f>'proy 1'!F63+'proy 2'!F63+'proy 3'!F63+'proy 4'!F63+'proy 5'!F63</f>
        <v>0</v>
      </c>
      <c r="G63" s="122">
        <f>'proy 1'!G63+'proy 2'!G63+'proy 3'!G63+'proy 4'!G63+'proy 5'!G63</f>
        <v>0</v>
      </c>
      <c r="H63" s="122">
        <f>'proy 1'!H63+'proy 2'!H63+'proy 3'!H63+'proy 4'!H63+'proy 5'!H63</f>
        <v>0</v>
      </c>
      <c r="I63" s="122">
        <f>'proy 1'!I63+'proy 2'!I63+'proy 3'!I63+'proy 4'!I63+'proy 5'!I63</f>
        <v>0</v>
      </c>
      <c r="J63" s="122">
        <f>'proy 1'!J63+'proy 2'!J63+'proy 3'!J63+'proy 4'!J63+'proy 5'!J63</f>
        <v>0</v>
      </c>
      <c r="K63" s="122">
        <f>'proy 1'!K63+'proy 2'!K63+'proy 3'!K63+'proy 4'!K63+'proy 5'!K63</f>
        <v>0</v>
      </c>
      <c r="L63" s="123">
        <f t="shared" si="82"/>
        <v>0</v>
      </c>
      <c r="M63" s="124">
        <f t="shared" si="21"/>
        <v>0</v>
      </c>
      <c r="N63" s="123">
        <f t="shared" si="83"/>
        <v>0</v>
      </c>
      <c r="O63" s="124">
        <f t="shared" si="23"/>
        <v>0</v>
      </c>
      <c r="P63" s="122">
        <f>'proy 1'!P63+'proy 2'!P63+'proy 3'!P63+'proy 4'!P63+'proy 5'!P63</f>
        <v>0</v>
      </c>
      <c r="Q63" s="122">
        <f>'proy 1'!Q63+'proy 2'!Q63+'proy 3'!Q63+'proy 4'!Q63+'proy 5'!Q63</f>
        <v>0</v>
      </c>
      <c r="R63" s="122">
        <f>'proy 1'!R63+'proy 2'!R63+'proy 3'!R63+'proy 4'!R63+'proy 5'!R63</f>
        <v>0</v>
      </c>
      <c r="S63" s="122">
        <f>'proy 1'!S63+'proy 2'!S63+'proy 3'!S63+'proy 4'!S63+'proy 5'!S63</f>
        <v>0</v>
      </c>
      <c r="T63" s="122">
        <f>'proy 1'!T63+'proy 2'!T63+'proy 3'!T63+'proy 4'!T63+'proy 5'!T63</f>
        <v>0</v>
      </c>
      <c r="U63" s="122">
        <f>'proy 1'!U63+'proy 2'!U63+'proy 3'!U63+'proy 4'!U63+'proy 5'!U63</f>
        <v>0</v>
      </c>
      <c r="V63" s="123">
        <f t="shared" si="84"/>
        <v>0</v>
      </c>
      <c r="W63" s="124">
        <f t="shared" si="24"/>
        <v>0</v>
      </c>
      <c r="X63" s="123">
        <f t="shared" si="85"/>
        <v>0</v>
      </c>
      <c r="Y63" s="124">
        <f t="shared" si="26"/>
        <v>0</v>
      </c>
      <c r="Z63" s="121"/>
      <c r="AA63" s="121"/>
      <c r="AB63" s="121"/>
      <c r="AC63" s="121"/>
      <c r="AD63" s="121"/>
      <c r="AE63" s="121"/>
      <c r="AF63" s="123">
        <f t="shared" si="86"/>
        <v>0</v>
      </c>
      <c r="AG63" s="124">
        <f t="shared" si="27"/>
        <v>0</v>
      </c>
      <c r="AH63" s="123">
        <f t="shared" si="87"/>
        <v>0</v>
      </c>
      <c r="AI63" s="124">
        <f t="shared" si="29"/>
        <v>0</v>
      </c>
      <c r="AJ63" s="121"/>
      <c r="AK63" s="121"/>
      <c r="AL63" s="121"/>
      <c r="AM63" s="121"/>
      <c r="AN63" s="121"/>
      <c r="AO63" s="123">
        <f t="shared" si="16"/>
        <v>0</v>
      </c>
      <c r="AP63" s="123">
        <f t="shared" si="88"/>
        <v>0</v>
      </c>
      <c r="AQ63" s="124">
        <f t="shared" si="30"/>
        <v>0</v>
      </c>
      <c r="AR63" s="123">
        <f t="shared" si="89"/>
        <v>0</v>
      </c>
      <c r="AS63" s="124">
        <f t="shared" si="32"/>
        <v>0</v>
      </c>
      <c r="AT63" s="123">
        <f t="shared" si="18"/>
        <v>0</v>
      </c>
      <c r="AU63" s="124">
        <f t="shared" si="33"/>
        <v>0</v>
      </c>
      <c r="AV63" s="123">
        <f t="shared" si="19"/>
        <v>0</v>
      </c>
      <c r="AW63" s="124">
        <f t="shared" si="11"/>
        <v>0</v>
      </c>
      <c r="AX63" s="125">
        <f t="shared" si="20"/>
        <v>0</v>
      </c>
    </row>
    <row r="64" spans="1:50" s="11" customFormat="1" ht="15" hidden="1" customHeight="1" x14ac:dyDescent="0.25">
      <c r="A64" s="119">
        <v>24110</v>
      </c>
      <c r="B64" s="129" t="s">
        <v>63</v>
      </c>
      <c r="C64" s="121">
        <f>'proy 1'!C64+'proy 2'!C64+'proy 3'!C64+'proy 4'!C64+'proy 5'!C64</f>
        <v>0</v>
      </c>
      <c r="D64" s="122">
        <f>'proy 1'!D64+'proy 2'!D64+'proy 3'!D64+'proy 4'!D64+'proy 5'!D64</f>
        <v>0</v>
      </c>
      <c r="E64" s="121">
        <f t="shared" si="81"/>
        <v>0</v>
      </c>
      <c r="F64" s="122">
        <f>'proy 1'!F64+'proy 2'!F64+'proy 3'!F64+'proy 4'!F64+'proy 5'!F64</f>
        <v>0</v>
      </c>
      <c r="G64" s="122">
        <f>'proy 1'!G64+'proy 2'!G64+'proy 3'!G64+'proy 4'!G64+'proy 5'!G64</f>
        <v>0</v>
      </c>
      <c r="H64" s="122">
        <f>'proy 1'!H64+'proy 2'!H64+'proy 3'!H64+'proy 4'!H64+'proy 5'!H64</f>
        <v>0</v>
      </c>
      <c r="I64" s="122">
        <f>'proy 1'!I64+'proy 2'!I64+'proy 3'!I64+'proy 4'!I64+'proy 5'!I64</f>
        <v>0</v>
      </c>
      <c r="J64" s="122">
        <f>'proy 1'!J64+'proy 2'!J64+'proy 3'!J64+'proy 4'!J64+'proy 5'!J64</f>
        <v>0</v>
      </c>
      <c r="K64" s="122">
        <f>'proy 1'!K64+'proy 2'!K64+'proy 3'!K64+'proy 4'!K64+'proy 5'!K64</f>
        <v>0</v>
      </c>
      <c r="L64" s="123">
        <f t="shared" si="82"/>
        <v>0</v>
      </c>
      <c r="M64" s="124">
        <f t="shared" si="21"/>
        <v>0</v>
      </c>
      <c r="N64" s="123">
        <f t="shared" si="83"/>
        <v>0</v>
      </c>
      <c r="O64" s="124">
        <f t="shared" si="23"/>
        <v>0</v>
      </c>
      <c r="P64" s="122">
        <f>'proy 1'!P64+'proy 2'!P64+'proy 3'!P64+'proy 4'!P64+'proy 5'!P64</f>
        <v>0</v>
      </c>
      <c r="Q64" s="122">
        <f>'proy 1'!Q64+'proy 2'!Q64+'proy 3'!Q64+'proy 4'!Q64+'proy 5'!Q64</f>
        <v>0</v>
      </c>
      <c r="R64" s="122">
        <f>'proy 1'!R64+'proy 2'!R64+'proy 3'!R64+'proy 4'!R64+'proy 5'!R64</f>
        <v>0</v>
      </c>
      <c r="S64" s="122">
        <f>'proy 1'!S64+'proy 2'!S64+'proy 3'!S64+'proy 4'!S64+'proy 5'!S64</f>
        <v>0</v>
      </c>
      <c r="T64" s="122">
        <f>'proy 1'!T64+'proy 2'!T64+'proy 3'!T64+'proy 4'!T64+'proy 5'!T64</f>
        <v>0</v>
      </c>
      <c r="U64" s="122">
        <f>'proy 1'!U64+'proy 2'!U64+'proy 3'!U64+'proy 4'!U64+'proy 5'!U64</f>
        <v>0</v>
      </c>
      <c r="V64" s="123">
        <f t="shared" si="84"/>
        <v>0</v>
      </c>
      <c r="W64" s="124">
        <f t="shared" si="24"/>
        <v>0</v>
      </c>
      <c r="X64" s="123">
        <f t="shared" si="85"/>
        <v>0</v>
      </c>
      <c r="Y64" s="124">
        <f t="shared" si="26"/>
        <v>0</v>
      </c>
      <c r="Z64" s="121"/>
      <c r="AA64" s="121"/>
      <c r="AB64" s="121"/>
      <c r="AC64" s="121"/>
      <c r="AD64" s="121"/>
      <c r="AE64" s="121"/>
      <c r="AF64" s="123">
        <f t="shared" si="86"/>
        <v>0</v>
      </c>
      <c r="AG64" s="124">
        <f t="shared" si="27"/>
        <v>0</v>
      </c>
      <c r="AH64" s="123">
        <f t="shared" si="87"/>
        <v>0</v>
      </c>
      <c r="AI64" s="124">
        <f t="shared" si="29"/>
        <v>0</v>
      </c>
      <c r="AJ64" s="121"/>
      <c r="AK64" s="121"/>
      <c r="AL64" s="121"/>
      <c r="AM64" s="121"/>
      <c r="AN64" s="121"/>
      <c r="AO64" s="123">
        <f t="shared" si="16"/>
        <v>0</v>
      </c>
      <c r="AP64" s="123">
        <f t="shared" si="88"/>
        <v>0</v>
      </c>
      <c r="AQ64" s="124">
        <f t="shared" si="30"/>
        <v>0</v>
      </c>
      <c r="AR64" s="123">
        <f t="shared" si="89"/>
        <v>0</v>
      </c>
      <c r="AS64" s="124">
        <f t="shared" si="32"/>
        <v>0</v>
      </c>
      <c r="AT64" s="123">
        <f t="shared" si="18"/>
        <v>0</v>
      </c>
      <c r="AU64" s="124">
        <f t="shared" si="33"/>
        <v>0</v>
      </c>
      <c r="AV64" s="123">
        <f t="shared" si="19"/>
        <v>0</v>
      </c>
      <c r="AW64" s="124">
        <f t="shared" si="11"/>
        <v>0</v>
      </c>
      <c r="AX64" s="125">
        <f t="shared" si="20"/>
        <v>0</v>
      </c>
    </row>
    <row r="65" spans="1:50" s="11" customFormat="1" ht="15" hidden="1" customHeight="1" x14ac:dyDescent="0.25">
      <c r="A65" s="119">
        <v>24120</v>
      </c>
      <c r="B65" s="129" t="s">
        <v>64</v>
      </c>
      <c r="C65" s="121">
        <f>'proy 1'!C65+'proy 2'!C65+'proy 3'!C65+'proy 4'!C65+'proy 5'!C65</f>
        <v>0</v>
      </c>
      <c r="D65" s="122">
        <f>'proy 1'!D65+'proy 2'!D65+'proy 3'!D65+'proy 4'!D65+'proy 5'!D65</f>
        <v>0</v>
      </c>
      <c r="E65" s="121">
        <f t="shared" si="81"/>
        <v>0</v>
      </c>
      <c r="F65" s="122">
        <f>'proy 1'!F65+'proy 2'!F65+'proy 3'!F65+'proy 4'!F65+'proy 5'!F65</f>
        <v>0</v>
      </c>
      <c r="G65" s="122">
        <f>'proy 1'!G65+'proy 2'!G65+'proy 3'!G65+'proy 4'!G65+'proy 5'!G65</f>
        <v>0</v>
      </c>
      <c r="H65" s="122">
        <f>'proy 1'!H65+'proy 2'!H65+'proy 3'!H65+'proy 4'!H65+'proy 5'!H65</f>
        <v>0</v>
      </c>
      <c r="I65" s="122">
        <f>'proy 1'!I65+'proy 2'!I65+'proy 3'!I65+'proy 4'!I65+'proy 5'!I65</f>
        <v>0</v>
      </c>
      <c r="J65" s="122">
        <f>'proy 1'!J65+'proy 2'!J65+'proy 3'!J65+'proy 4'!J65+'proy 5'!J65</f>
        <v>0</v>
      </c>
      <c r="K65" s="122">
        <f>'proy 1'!K65+'proy 2'!K65+'proy 3'!K65+'proy 4'!K65+'proy 5'!K65</f>
        <v>0</v>
      </c>
      <c r="L65" s="123">
        <f t="shared" si="82"/>
        <v>0</v>
      </c>
      <c r="M65" s="124">
        <f t="shared" si="21"/>
        <v>0</v>
      </c>
      <c r="N65" s="123">
        <f t="shared" si="83"/>
        <v>0</v>
      </c>
      <c r="O65" s="124">
        <f t="shared" si="23"/>
        <v>0</v>
      </c>
      <c r="P65" s="122">
        <f>'proy 1'!P65+'proy 2'!P65+'proy 3'!P65+'proy 4'!P65+'proy 5'!P65</f>
        <v>0</v>
      </c>
      <c r="Q65" s="122">
        <f>'proy 1'!Q65+'proy 2'!Q65+'proy 3'!Q65+'proy 4'!Q65+'proy 5'!Q65</f>
        <v>0</v>
      </c>
      <c r="R65" s="122">
        <f>'proy 1'!R65+'proy 2'!R65+'proy 3'!R65+'proy 4'!R65+'proy 5'!R65</f>
        <v>0</v>
      </c>
      <c r="S65" s="122">
        <f>'proy 1'!S65+'proy 2'!S65+'proy 3'!S65+'proy 4'!S65+'proy 5'!S65</f>
        <v>0</v>
      </c>
      <c r="T65" s="122">
        <f>'proy 1'!T65+'proy 2'!T65+'proy 3'!T65+'proy 4'!T65+'proy 5'!T65</f>
        <v>0</v>
      </c>
      <c r="U65" s="122">
        <f>'proy 1'!U65+'proy 2'!U65+'proy 3'!U65+'proy 4'!U65+'proy 5'!U65</f>
        <v>0</v>
      </c>
      <c r="V65" s="123">
        <f t="shared" si="84"/>
        <v>0</v>
      </c>
      <c r="W65" s="124">
        <f t="shared" si="24"/>
        <v>0</v>
      </c>
      <c r="X65" s="123">
        <f t="shared" si="85"/>
        <v>0</v>
      </c>
      <c r="Y65" s="124">
        <f t="shared" si="26"/>
        <v>0</v>
      </c>
      <c r="Z65" s="121"/>
      <c r="AA65" s="121"/>
      <c r="AB65" s="121"/>
      <c r="AC65" s="121"/>
      <c r="AD65" s="121"/>
      <c r="AE65" s="121"/>
      <c r="AF65" s="123">
        <f t="shared" si="86"/>
        <v>0</v>
      </c>
      <c r="AG65" s="124">
        <f t="shared" si="27"/>
        <v>0</v>
      </c>
      <c r="AH65" s="123">
        <f t="shared" si="87"/>
        <v>0</v>
      </c>
      <c r="AI65" s="124">
        <f t="shared" si="29"/>
        <v>0</v>
      </c>
      <c r="AJ65" s="121"/>
      <c r="AK65" s="121"/>
      <c r="AL65" s="121"/>
      <c r="AM65" s="121"/>
      <c r="AN65" s="121"/>
      <c r="AO65" s="123">
        <f t="shared" si="16"/>
        <v>0</v>
      </c>
      <c r="AP65" s="123">
        <f t="shared" si="88"/>
        <v>0</v>
      </c>
      <c r="AQ65" s="124">
        <f t="shared" si="30"/>
        <v>0</v>
      </c>
      <c r="AR65" s="123">
        <f t="shared" si="89"/>
        <v>0</v>
      </c>
      <c r="AS65" s="124">
        <f t="shared" si="32"/>
        <v>0</v>
      </c>
      <c r="AT65" s="123">
        <f t="shared" si="18"/>
        <v>0</v>
      </c>
      <c r="AU65" s="124">
        <f t="shared" si="33"/>
        <v>0</v>
      </c>
      <c r="AV65" s="123">
        <f t="shared" si="19"/>
        <v>0</v>
      </c>
      <c r="AW65" s="124">
        <f t="shared" si="11"/>
        <v>0</v>
      </c>
      <c r="AX65" s="125">
        <f t="shared" si="20"/>
        <v>0</v>
      </c>
    </row>
    <row r="66" spans="1:50" s="11" customFormat="1" ht="15" hidden="1" customHeight="1" x14ac:dyDescent="0.25">
      <c r="A66" s="126">
        <v>24130</v>
      </c>
      <c r="B66" s="129" t="s">
        <v>65</v>
      </c>
      <c r="C66" s="121">
        <f>'proy 1'!C66+'proy 2'!C66+'proy 3'!C66+'proy 4'!C66+'proy 5'!C66</f>
        <v>0</v>
      </c>
      <c r="D66" s="122">
        <f>'proy 1'!D66+'proy 2'!D66+'proy 3'!D66+'proy 4'!D66+'proy 5'!D66</f>
        <v>0</v>
      </c>
      <c r="E66" s="121">
        <f t="shared" si="81"/>
        <v>0</v>
      </c>
      <c r="F66" s="122">
        <f>'proy 1'!F66+'proy 2'!F66+'proy 3'!F66+'proy 4'!F66+'proy 5'!F66</f>
        <v>0</v>
      </c>
      <c r="G66" s="122">
        <f>'proy 1'!G66+'proy 2'!G66+'proy 3'!G66+'proy 4'!G66+'proy 5'!G66</f>
        <v>0</v>
      </c>
      <c r="H66" s="122">
        <f>'proy 1'!H66+'proy 2'!H66+'proy 3'!H66+'proy 4'!H66+'proy 5'!H66</f>
        <v>0</v>
      </c>
      <c r="I66" s="122">
        <f>'proy 1'!I66+'proy 2'!I66+'proy 3'!I66+'proy 4'!I66+'proy 5'!I66</f>
        <v>0</v>
      </c>
      <c r="J66" s="122">
        <f>'proy 1'!J66+'proy 2'!J66+'proy 3'!J66+'proy 4'!J66+'proy 5'!J66</f>
        <v>0</v>
      </c>
      <c r="K66" s="122">
        <f>'proy 1'!K66+'proy 2'!K66+'proy 3'!K66+'proy 4'!K66+'proy 5'!K66</f>
        <v>0</v>
      </c>
      <c r="L66" s="123">
        <f t="shared" si="82"/>
        <v>0</v>
      </c>
      <c r="M66" s="124">
        <f t="shared" si="21"/>
        <v>0</v>
      </c>
      <c r="N66" s="123">
        <f t="shared" si="83"/>
        <v>0</v>
      </c>
      <c r="O66" s="124">
        <f t="shared" si="23"/>
        <v>0</v>
      </c>
      <c r="P66" s="122">
        <f>'proy 1'!P66+'proy 2'!P66+'proy 3'!P66+'proy 4'!P66+'proy 5'!P66</f>
        <v>0</v>
      </c>
      <c r="Q66" s="122">
        <f>'proy 1'!Q66+'proy 2'!Q66+'proy 3'!Q66+'proy 4'!Q66+'proy 5'!Q66</f>
        <v>0</v>
      </c>
      <c r="R66" s="122">
        <f>'proy 1'!R66+'proy 2'!R66+'proy 3'!R66+'proy 4'!R66+'proy 5'!R66</f>
        <v>0</v>
      </c>
      <c r="S66" s="122">
        <f>'proy 1'!S66+'proy 2'!S66+'proy 3'!S66+'proy 4'!S66+'proy 5'!S66</f>
        <v>0</v>
      </c>
      <c r="T66" s="122">
        <f>'proy 1'!T66+'proy 2'!T66+'proy 3'!T66+'proy 4'!T66+'proy 5'!T66</f>
        <v>0</v>
      </c>
      <c r="U66" s="122">
        <f>'proy 1'!U66+'proy 2'!U66+'proy 3'!U66+'proy 4'!U66+'proy 5'!U66</f>
        <v>0</v>
      </c>
      <c r="V66" s="123">
        <f t="shared" si="84"/>
        <v>0</v>
      </c>
      <c r="W66" s="124">
        <f t="shared" si="24"/>
        <v>0</v>
      </c>
      <c r="X66" s="123">
        <f t="shared" si="85"/>
        <v>0</v>
      </c>
      <c r="Y66" s="124">
        <f t="shared" si="26"/>
        <v>0</v>
      </c>
      <c r="Z66" s="121"/>
      <c r="AA66" s="121"/>
      <c r="AB66" s="121"/>
      <c r="AC66" s="121"/>
      <c r="AD66" s="121"/>
      <c r="AE66" s="121"/>
      <c r="AF66" s="123">
        <f t="shared" si="86"/>
        <v>0</v>
      </c>
      <c r="AG66" s="124">
        <f t="shared" si="27"/>
        <v>0</v>
      </c>
      <c r="AH66" s="123">
        <f t="shared" si="87"/>
        <v>0</v>
      </c>
      <c r="AI66" s="124">
        <f t="shared" si="29"/>
        <v>0</v>
      </c>
      <c r="AJ66" s="121"/>
      <c r="AK66" s="121"/>
      <c r="AL66" s="121"/>
      <c r="AM66" s="121"/>
      <c r="AN66" s="121"/>
      <c r="AO66" s="123">
        <f t="shared" si="16"/>
        <v>0</v>
      </c>
      <c r="AP66" s="123">
        <f t="shared" si="88"/>
        <v>0</v>
      </c>
      <c r="AQ66" s="124">
        <f t="shared" si="30"/>
        <v>0</v>
      </c>
      <c r="AR66" s="123">
        <f t="shared" si="89"/>
        <v>0</v>
      </c>
      <c r="AS66" s="124">
        <f t="shared" si="32"/>
        <v>0</v>
      </c>
      <c r="AT66" s="123">
        <f t="shared" si="18"/>
        <v>0</v>
      </c>
      <c r="AU66" s="124">
        <f t="shared" si="33"/>
        <v>0</v>
      </c>
      <c r="AV66" s="123">
        <f t="shared" si="19"/>
        <v>0</v>
      </c>
      <c r="AW66" s="124">
        <f t="shared" si="11"/>
        <v>0</v>
      </c>
      <c r="AX66" s="125">
        <f t="shared" si="20"/>
        <v>0</v>
      </c>
    </row>
    <row r="67" spans="1:50" s="11" customFormat="1" ht="15" hidden="1" customHeight="1" x14ac:dyDescent="0.25">
      <c r="A67" s="126">
        <v>24300</v>
      </c>
      <c r="B67" s="129" t="s">
        <v>66</v>
      </c>
      <c r="C67" s="121">
        <f>'proy 1'!C67+'proy 2'!C67+'proy 3'!C67+'proy 4'!C67+'proy 5'!C67</f>
        <v>0</v>
      </c>
      <c r="D67" s="122">
        <f>'proy 1'!D67+'proy 2'!D67+'proy 3'!D67+'proy 4'!D67+'proy 5'!D67</f>
        <v>0</v>
      </c>
      <c r="E67" s="121">
        <f t="shared" si="81"/>
        <v>0</v>
      </c>
      <c r="F67" s="122">
        <f>'proy 1'!F67+'proy 2'!F67+'proy 3'!F67+'proy 4'!F67+'proy 5'!F67</f>
        <v>0</v>
      </c>
      <c r="G67" s="122">
        <f>'proy 1'!G67+'proy 2'!G67+'proy 3'!G67+'proy 4'!G67+'proy 5'!G67</f>
        <v>0</v>
      </c>
      <c r="H67" s="122">
        <f>'proy 1'!H67+'proy 2'!H67+'proy 3'!H67+'proy 4'!H67+'proy 5'!H67</f>
        <v>0</v>
      </c>
      <c r="I67" s="122">
        <f>'proy 1'!I67+'proy 2'!I67+'proy 3'!I67+'proy 4'!I67+'proy 5'!I67</f>
        <v>0</v>
      </c>
      <c r="J67" s="122">
        <f>'proy 1'!J67+'proy 2'!J67+'proy 3'!J67+'proy 4'!J67+'proy 5'!J67</f>
        <v>0</v>
      </c>
      <c r="K67" s="122">
        <f>'proy 1'!K67+'proy 2'!K67+'proy 3'!K67+'proy 4'!K67+'proy 5'!K67</f>
        <v>0</v>
      </c>
      <c r="L67" s="123">
        <f t="shared" si="82"/>
        <v>0</v>
      </c>
      <c r="M67" s="124">
        <f t="shared" si="21"/>
        <v>0</v>
      </c>
      <c r="N67" s="123">
        <f t="shared" si="83"/>
        <v>0</v>
      </c>
      <c r="O67" s="124">
        <f t="shared" si="23"/>
        <v>0</v>
      </c>
      <c r="P67" s="122">
        <f>'proy 1'!P67+'proy 2'!P67+'proy 3'!P67+'proy 4'!P67+'proy 5'!P67</f>
        <v>0</v>
      </c>
      <c r="Q67" s="122">
        <f>'proy 1'!Q67+'proy 2'!Q67+'proy 3'!Q67+'proy 4'!Q67+'proy 5'!Q67</f>
        <v>0</v>
      </c>
      <c r="R67" s="122">
        <f>'proy 1'!R67+'proy 2'!R67+'proy 3'!R67+'proy 4'!R67+'proy 5'!R67</f>
        <v>0</v>
      </c>
      <c r="S67" s="122">
        <f>'proy 1'!S67+'proy 2'!S67+'proy 3'!S67+'proy 4'!S67+'proy 5'!S67</f>
        <v>0</v>
      </c>
      <c r="T67" s="122">
        <f>'proy 1'!T67+'proy 2'!T67+'proy 3'!T67+'proy 4'!T67+'proy 5'!T67</f>
        <v>0</v>
      </c>
      <c r="U67" s="122">
        <f>'proy 1'!U67+'proy 2'!U67+'proy 3'!U67+'proy 4'!U67+'proy 5'!U67</f>
        <v>0</v>
      </c>
      <c r="V67" s="123">
        <f t="shared" si="84"/>
        <v>0</v>
      </c>
      <c r="W67" s="124">
        <f t="shared" si="24"/>
        <v>0</v>
      </c>
      <c r="X67" s="123">
        <f t="shared" si="85"/>
        <v>0</v>
      </c>
      <c r="Y67" s="124">
        <f t="shared" si="26"/>
        <v>0</v>
      </c>
      <c r="Z67" s="121"/>
      <c r="AA67" s="121"/>
      <c r="AB67" s="121"/>
      <c r="AC67" s="121"/>
      <c r="AD67" s="121"/>
      <c r="AE67" s="121"/>
      <c r="AF67" s="123">
        <f t="shared" si="86"/>
        <v>0</v>
      </c>
      <c r="AG67" s="124">
        <f t="shared" si="27"/>
        <v>0</v>
      </c>
      <c r="AH67" s="123">
        <f t="shared" si="87"/>
        <v>0</v>
      </c>
      <c r="AI67" s="124">
        <f t="shared" si="29"/>
        <v>0</v>
      </c>
      <c r="AJ67" s="121"/>
      <c r="AK67" s="121"/>
      <c r="AL67" s="121"/>
      <c r="AM67" s="121"/>
      <c r="AN67" s="121"/>
      <c r="AO67" s="123">
        <f t="shared" si="16"/>
        <v>0</v>
      </c>
      <c r="AP67" s="123">
        <f t="shared" si="88"/>
        <v>0</v>
      </c>
      <c r="AQ67" s="124">
        <f t="shared" si="30"/>
        <v>0</v>
      </c>
      <c r="AR67" s="123">
        <f t="shared" si="89"/>
        <v>0</v>
      </c>
      <c r="AS67" s="124">
        <f t="shared" si="32"/>
        <v>0</v>
      </c>
      <c r="AT67" s="123">
        <f t="shared" si="18"/>
        <v>0</v>
      </c>
      <c r="AU67" s="124">
        <f t="shared" si="33"/>
        <v>0</v>
      </c>
      <c r="AV67" s="123">
        <f t="shared" si="19"/>
        <v>0</v>
      </c>
      <c r="AW67" s="124">
        <f t="shared" si="11"/>
        <v>0</v>
      </c>
      <c r="AX67" s="125">
        <f t="shared" si="20"/>
        <v>0</v>
      </c>
    </row>
    <row r="68" spans="1:50" s="11" customFormat="1" ht="15" hidden="1" customHeight="1" x14ac:dyDescent="0.25">
      <c r="A68" s="126">
        <v>25120</v>
      </c>
      <c r="B68" s="129" t="s">
        <v>67</v>
      </c>
      <c r="C68" s="121">
        <f>'proy 1'!C68+'proy 2'!C68+'proy 3'!C68+'proy 4'!C68+'proy 5'!C68</f>
        <v>0</v>
      </c>
      <c r="D68" s="122">
        <f>'proy 1'!D68+'proy 2'!D68+'proy 3'!D68+'proy 4'!D68+'proy 5'!D68</f>
        <v>0</v>
      </c>
      <c r="E68" s="121">
        <f t="shared" si="81"/>
        <v>0</v>
      </c>
      <c r="F68" s="122">
        <f>'proy 1'!F68+'proy 2'!F68+'proy 3'!F68+'proy 4'!F68+'proy 5'!F68</f>
        <v>0</v>
      </c>
      <c r="G68" s="122">
        <f>'proy 1'!G68+'proy 2'!G68+'proy 3'!G68+'proy 4'!G68+'proy 5'!G68</f>
        <v>0</v>
      </c>
      <c r="H68" s="122">
        <f>'proy 1'!H68+'proy 2'!H68+'proy 3'!H68+'proy 4'!H68+'proy 5'!H68</f>
        <v>0</v>
      </c>
      <c r="I68" s="122">
        <f>'proy 1'!I68+'proy 2'!I68+'proy 3'!I68+'proy 4'!I68+'proy 5'!I68</f>
        <v>0</v>
      </c>
      <c r="J68" s="122">
        <f>'proy 1'!J68+'proy 2'!J68+'proy 3'!J68+'proy 4'!J68+'proy 5'!J68</f>
        <v>0</v>
      </c>
      <c r="K68" s="122">
        <f>'proy 1'!K68+'proy 2'!K68+'proy 3'!K68+'proy 4'!K68+'proy 5'!K68</f>
        <v>0</v>
      </c>
      <c r="L68" s="123">
        <f t="shared" si="82"/>
        <v>0</v>
      </c>
      <c r="M68" s="124">
        <f t="shared" si="21"/>
        <v>0</v>
      </c>
      <c r="N68" s="123">
        <f t="shared" si="83"/>
        <v>0</v>
      </c>
      <c r="O68" s="124">
        <f t="shared" si="23"/>
        <v>0</v>
      </c>
      <c r="P68" s="122">
        <f>'proy 1'!P68+'proy 2'!P68+'proy 3'!P68+'proy 4'!P68+'proy 5'!P68</f>
        <v>0</v>
      </c>
      <c r="Q68" s="122">
        <f>'proy 1'!Q68+'proy 2'!Q68+'proy 3'!Q68+'proy 4'!Q68+'proy 5'!Q68</f>
        <v>0</v>
      </c>
      <c r="R68" s="122">
        <f>'proy 1'!R68+'proy 2'!R68+'proy 3'!R68+'proy 4'!R68+'proy 5'!R68</f>
        <v>0</v>
      </c>
      <c r="S68" s="122">
        <f>'proy 1'!S68+'proy 2'!S68+'proy 3'!S68+'proy 4'!S68+'proy 5'!S68</f>
        <v>0</v>
      </c>
      <c r="T68" s="122">
        <f>'proy 1'!T68+'proy 2'!T68+'proy 3'!T68+'proy 4'!T68+'proy 5'!T68</f>
        <v>0</v>
      </c>
      <c r="U68" s="122">
        <f>'proy 1'!U68+'proy 2'!U68+'proy 3'!U68+'proy 4'!U68+'proy 5'!U68</f>
        <v>0</v>
      </c>
      <c r="V68" s="123">
        <f t="shared" si="84"/>
        <v>0</v>
      </c>
      <c r="W68" s="124">
        <f t="shared" si="24"/>
        <v>0</v>
      </c>
      <c r="X68" s="123">
        <f t="shared" si="85"/>
        <v>0</v>
      </c>
      <c r="Y68" s="124">
        <f t="shared" si="26"/>
        <v>0</v>
      </c>
      <c r="Z68" s="121"/>
      <c r="AA68" s="121"/>
      <c r="AB68" s="121"/>
      <c r="AC68" s="121"/>
      <c r="AD68" s="121"/>
      <c r="AE68" s="121"/>
      <c r="AF68" s="123">
        <f t="shared" si="86"/>
        <v>0</v>
      </c>
      <c r="AG68" s="124">
        <f t="shared" si="27"/>
        <v>0</v>
      </c>
      <c r="AH68" s="123">
        <f t="shared" si="87"/>
        <v>0</v>
      </c>
      <c r="AI68" s="124">
        <f t="shared" si="29"/>
        <v>0</v>
      </c>
      <c r="AJ68" s="121"/>
      <c r="AK68" s="121"/>
      <c r="AL68" s="121"/>
      <c r="AM68" s="121"/>
      <c r="AN68" s="121"/>
      <c r="AO68" s="123">
        <f t="shared" si="16"/>
        <v>0</v>
      </c>
      <c r="AP68" s="123">
        <f t="shared" si="88"/>
        <v>0</v>
      </c>
      <c r="AQ68" s="124">
        <f t="shared" si="30"/>
        <v>0</v>
      </c>
      <c r="AR68" s="123">
        <f t="shared" si="89"/>
        <v>0</v>
      </c>
      <c r="AS68" s="124">
        <f t="shared" si="32"/>
        <v>0</v>
      </c>
      <c r="AT68" s="123">
        <f t="shared" si="18"/>
        <v>0</v>
      </c>
      <c r="AU68" s="124">
        <f t="shared" si="33"/>
        <v>0</v>
      </c>
      <c r="AV68" s="123">
        <f t="shared" si="19"/>
        <v>0</v>
      </c>
      <c r="AW68" s="124">
        <f t="shared" si="11"/>
        <v>0</v>
      </c>
      <c r="AX68" s="125">
        <f t="shared" si="20"/>
        <v>0</v>
      </c>
    </row>
    <row r="69" spans="1:50" s="11" customFormat="1" ht="15" hidden="1" customHeight="1" x14ac:dyDescent="0.25">
      <c r="A69" s="119">
        <v>25210</v>
      </c>
      <c r="B69" s="129" t="s">
        <v>68</v>
      </c>
      <c r="C69" s="121">
        <f>'proy 1'!C69+'proy 2'!C69+'proy 3'!C69+'proy 4'!C69+'proy 5'!C69</f>
        <v>0</v>
      </c>
      <c r="D69" s="122">
        <f>'proy 1'!D69+'proy 2'!D69+'proy 3'!D69+'proy 4'!D69+'proy 5'!D69</f>
        <v>0</v>
      </c>
      <c r="E69" s="121">
        <f t="shared" si="81"/>
        <v>0</v>
      </c>
      <c r="F69" s="122">
        <f>'proy 1'!F69+'proy 2'!F69+'proy 3'!F69+'proy 4'!F69+'proy 5'!F69</f>
        <v>0</v>
      </c>
      <c r="G69" s="122">
        <f>'proy 1'!G69+'proy 2'!G69+'proy 3'!G69+'proy 4'!G69+'proy 5'!G69</f>
        <v>0</v>
      </c>
      <c r="H69" s="122">
        <f>'proy 1'!H69+'proy 2'!H69+'proy 3'!H69+'proy 4'!H69+'proy 5'!H69</f>
        <v>0</v>
      </c>
      <c r="I69" s="122">
        <f>'proy 1'!I69+'proy 2'!I69+'proy 3'!I69+'proy 4'!I69+'proy 5'!I69</f>
        <v>0</v>
      </c>
      <c r="J69" s="122">
        <f>'proy 1'!J69+'proy 2'!J69+'proy 3'!J69+'proy 4'!J69+'proy 5'!J69</f>
        <v>0</v>
      </c>
      <c r="K69" s="122">
        <f>'proy 1'!K69+'proy 2'!K69+'proy 3'!K69+'proy 4'!K69+'proy 5'!K69</f>
        <v>0</v>
      </c>
      <c r="L69" s="123">
        <f t="shared" si="82"/>
        <v>0</v>
      </c>
      <c r="M69" s="124">
        <f t="shared" si="21"/>
        <v>0</v>
      </c>
      <c r="N69" s="123">
        <f t="shared" si="83"/>
        <v>0</v>
      </c>
      <c r="O69" s="124">
        <f t="shared" si="23"/>
        <v>0</v>
      </c>
      <c r="P69" s="122">
        <f>'proy 1'!P69+'proy 2'!P69+'proy 3'!P69+'proy 4'!P69+'proy 5'!P69</f>
        <v>0</v>
      </c>
      <c r="Q69" s="122">
        <f>'proy 1'!Q69+'proy 2'!Q69+'proy 3'!Q69+'proy 4'!Q69+'proy 5'!Q69</f>
        <v>0</v>
      </c>
      <c r="R69" s="122">
        <f>'proy 1'!R69+'proy 2'!R69+'proy 3'!R69+'proy 4'!R69+'proy 5'!R69</f>
        <v>0</v>
      </c>
      <c r="S69" s="122">
        <f>'proy 1'!S69+'proy 2'!S69+'proy 3'!S69+'proy 4'!S69+'proy 5'!S69</f>
        <v>0</v>
      </c>
      <c r="T69" s="122">
        <f>'proy 1'!T69+'proy 2'!T69+'proy 3'!T69+'proy 4'!T69+'proy 5'!T69</f>
        <v>0</v>
      </c>
      <c r="U69" s="122">
        <f>'proy 1'!U69+'proy 2'!U69+'proy 3'!U69+'proy 4'!U69+'proy 5'!U69</f>
        <v>0</v>
      </c>
      <c r="V69" s="123">
        <f t="shared" si="84"/>
        <v>0</v>
      </c>
      <c r="W69" s="124">
        <f t="shared" si="24"/>
        <v>0</v>
      </c>
      <c r="X69" s="123">
        <f t="shared" si="85"/>
        <v>0</v>
      </c>
      <c r="Y69" s="124">
        <f t="shared" si="26"/>
        <v>0</v>
      </c>
      <c r="Z69" s="121"/>
      <c r="AA69" s="121"/>
      <c r="AB69" s="121"/>
      <c r="AC69" s="121"/>
      <c r="AD69" s="121"/>
      <c r="AE69" s="121"/>
      <c r="AF69" s="123">
        <f t="shared" si="86"/>
        <v>0</v>
      </c>
      <c r="AG69" s="124">
        <f t="shared" si="27"/>
        <v>0</v>
      </c>
      <c r="AH69" s="123">
        <f t="shared" si="87"/>
        <v>0</v>
      </c>
      <c r="AI69" s="124">
        <f t="shared" si="29"/>
        <v>0</v>
      </c>
      <c r="AJ69" s="121"/>
      <c r="AK69" s="121"/>
      <c r="AL69" s="121"/>
      <c r="AM69" s="121"/>
      <c r="AN69" s="121"/>
      <c r="AO69" s="123">
        <f t="shared" si="16"/>
        <v>0</v>
      </c>
      <c r="AP69" s="123">
        <f t="shared" si="88"/>
        <v>0</v>
      </c>
      <c r="AQ69" s="124">
        <f t="shared" si="30"/>
        <v>0</v>
      </c>
      <c r="AR69" s="123">
        <f t="shared" si="89"/>
        <v>0</v>
      </c>
      <c r="AS69" s="124">
        <f t="shared" si="32"/>
        <v>0</v>
      </c>
      <c r="AT69" s="123">
        <f t="shared" si="18"/>
        <v>0</v>
      </c>
      <c r="AU69" s="124">
        <f t="shared" si="33"/>
        <v>0</v>
      </c>
      <c r="AV69" s="123">
        <f t="shared" si="19"/>
        <v>0</v>
      </c>
      <c r="AW69" s="124">
        <f t="shared" si="11"/>
        <v>0</v>
      </c>
      <c r="AX69" s="125">
        <f t="shared" si="20"/>
        <v>0</v>
      </c>
    </row>
    <row r="70" spans="1:50" s="11" customFormat="1" ht="15" hidden="1" customHeight="1" x14ac:dyDescent="0.25">
      <c r="A70" s="119">
        <v>25220</v>
      </c>
      <c r="B70" s="129" t="s">
        <v>149</v>
      </c>
      <c r="C70" s="121">
        <f>'proy 1'!C70+'proy 2'!C70+'proy 3'!C70+'proy 4'!C70+'proy 5'!C70</f>
        <v>0</v>
      </c>
      <c r="D70" s="122">
        <f>'proy 1'!D70+'proy 2'!D70+'proy 3'!D70+'proy 4'!D70+'proy 5'!D70</f>
        <v>0</v>
      </c>
      <c r="E70" s="121">
        <f t="shared" si="81"/>
        <v>0</v>
      </c>
      <c r="F70" s="122">
        <f>'proy 1'!F70+'proy 2'!F70+'proy 3'!F70+'proy 4'!F70+'proy 5'!F70</f>
        <v>0</v>
      </c>
      <c r="G70" s="122">
        <f>'proy 1'!G70+'proy 2'!G70+'proy 3'!G70+'proy 4'!G70+'proy 5'!G70</f>
        <v>0</v>
      </c>
      <c r="H70" s="122">
        <f>'proy 1'!H70+'proy 2'!H70+'proy 3'!H70+'proy 4'!H70+'proy 5'!H70</f>
        <v>0</v>
      </c>
      <c r="I70" s="122">
        <f>'proy 1'!I70+'proy 2'!I70+'proy 3'!I70+'proy 4'!I70+'proy 5'!I70</f>
        <v>0</v>
      </c>
      <c r="J70" s="122">
        <f>'proy 1'!J70+'proy 2'!J70+'proy 3'!J70+'proy 4'!J70+'proy 5'!J70</f>
        <v>0</v>
      </c>
      <c r="K70" s="122">
        <f>'proy 1'!K70+'proy 2'!K70+'proy 3'!K70+'proy 4'!K70+'proy 5'!K70</f>
        <v>0</v>
      </c>
      <c r="L70" s="123">
        <f t="shared" si="82"/>
        <v>0</v>
      </c>
      <c r="M70" s="124">
        <f t="shared" si="21"/>
        <v>0</v>
      </c>
      <c r="N70" s="123">
        <f t="shared" si="83"/>
        <v>0</v>
      </c>
      <c r="O70" s="124">
        <f t="shared" si="23"/>
        <v>0</v>
      </c>
      <c r="P70" s="122">
        <f>'proy 1'!P70+'proy 2'!P70+'proy 3'!P70+'proy 4'!P70+'proy 5'!P70</f>
        <v>0</v>
      </c>
      <c r="Q70" s="122">
        <f>'proy 1'!Q70+'proy 2'!Q70+'proy 3'!Q70+'proy 4'!Q70+'proy 5'!Q70</f>
        <v>0</v>
      </c>
      <c r="R70" s="122">
        <f>'proy 1'!R70+'proy 2'!R70+'proy 3'!R70+'proy 4'!R70+'proy 5'!R70</f>
        <v>0</v>
      </c>
      <c r="S70" s="122">
        <f>'proy 1'!S70+'proy 2'!S70+'proy 3'!S70+'proy 4'!S70+'proy 5'!S70</f>
        <v>0</v>
      </c>
      <c r="T70" s="122">
        <f>'proy 1'!T70+'proy 2'!T70+'proy 3'!T70+'proy 4'!T70+'proy 5'!T70</f>
        <v>0</v>
      </c>
      <c r="U70" s="122">
        <f>'proy 1'!U70+'proy 2'!U70+'proy 3'!U70+'proy 4'!U70+'proy 5'!U70</f>
        <v>0</v>
      </c>
      <c r="V70" s="123">
        <f t="shared" si="84"/>
        <v>0</v>
      </c>
      <c r="W70" s="124">
        <f t="shared" si="24"/>
        <v>0</v>
      </c>
      <c r="X70" s="123">
        <f t="shared" si="85"/>
        <v>0</v>
      </c>
      <c r="Y70" s="124">
        <f t="shared" si="26"/>
        <v>0</v>
      </c>
      <c r="Z70" s="121"/>
      <c r="AA70" s="121"/>
      <c r="AB70" s="121"/>
      <c r="AC70" s="121"/>
      <c r="AD70" s="121"/>
      <c r="AE70" s="121"/>
      <c r="AF70" s="123">
        <f t="shared" si="86"/>
        <v>0</v>
      </c>
      <c r="AG70" s="124">
        <f t="shared" si="27"/>
        <v>0</v>
      </c>
      <c r="AH70" s="123">
        <f t="shared" si="87"/>
        <v>0</v>
      </c>
      <c r="AI70" s="124">
        <f t="shared" si="29"/>
        <v>0</v>
      </c>
      <c r="AJ70" s="121"/>
      <c r="AK70" s="121"/>
      <c r="AL70" s="121"/>
      <c r="AM70" s="121"/>
      <c r="AN70" s="121"/>
      <c r="AO70" s="123">
        <f t="shared" si="16"/>
        <v>0</v>
      </c>
      <c r="AP70" s="123">
        <f t="shared" si="88"/>
        <v>0</v>
      </c>
      <c r="AQ70" s="124">
        <f t="shared" si="30"/>
        <v>0</v>
      </c>
      <c r="AR70" s="123">
        <f t="shared" si="89"/>
        <v>0</v>
      </c>
      <c r="AS70" s="124">
        <f t="shared" si="32"/>
        <v>0</v>
      </c>
      <c r="AT70" s="123">
        <f t="shared" si="18"/>
        <v>0</v>
      </c>
      <c r="AU70" s="124">
        <f t="shared" si="33"/>
        <v>0</v>
      </c>
      <c r="AV70" s="123">
        <f t="shared" si="19"/>
        <v>0</v>
      </c>
      <c r="AW70" s="124">
        <f t="shared" si="11"/>
        <v>0</v>
      </c>
      <c r="AX70" s="125">
        <f t="shared" si="20"/>
        <v>0</v>
      </c>
    </row>
    <row r="71" spans="1:50" s="11" customFormat="1" ht="15" hidden="1" customHeight="1" x14ac:dyDescent="0.25">
      <c r="A71" s="119">
        <v>25230</v>
      </c>
      <c r="B71" s="129" t="s">
        <v>139</v>
      </c>
      <c r="C71" s="121">
        <f>'proy 1'!C71+'proy 2'!C71+'proy 3'!C71+'proy 4'!C71+'proy 5'!C71</f>
        <v>0</v>
      </c>
      <c r="D71" s="122">
        <f>'proy 1'!D71+'proy 2'!D71+'proy 3'!D71+'proy 4'!D71+'proy 5'!D71</f>
        <v>0</v>
      </c>
      <c r="E71" s="121">
        <f t="shared" si="81"/>
        <v>0</v>
      </c>
      <c r="F71" s="122">
        <f>'proy 1'!F71+'proy 2'!F71+'proy 3'!F71+'proy 4'!F71+'proy 5'!F71</f>
        <v>0</v>
      </c>
      <c r="G71" s="122">
        <f>'proy 1'!G71+'proy 2'!G71+'proy 3'!G71+'proy 4'!G71+'proy 5'!G71</f>
        <v>0</v>
      </c>
      <c r="H71" s="122">
        <f>'proy 1'!H71+'proy 2'!H71+'proy 3'!H71+'proy 4'!H71+'proy 5'!H71</f>
        <v>0</v>
      </c>
      <c r="I71" s="122">
        <f>'proy 1'!I71+'proy 2'!I71+'proy 3'!I71+'proy 4'!I71+'proy 5'!I71</f>
        <v>0</v>
      </c>
      <c r="J71" s="122">
        <f>'proy 1'!J71+'proy 2'!J71+'proy 3'!J71+'proy 4'!J71+'proy 5'!J71</f>
        <v>0</v>
      </c>
      <c r="K71" s="122">
        <f>'proy 1'!K71+'proy 2'!K71+'proy 3'!K71+'proy 4'!K71+'proy 5'!K71</f>
        <v>0</v>
      </c>
      <c r="L71" s="123">
        <f t="shared" si="82"/>
        <v>0</v>
      </c>
      <c r="M71" s="124">
        <f t="shared" si="21"/>
        <v>0</v>
      </c>
      <c r="N71" s="123">
        <f t="shared" si="83"/>
        <v>0</v>
      </c>
      <c r="O71" s="124">
        <f t="shared" si="23"/>
        <v>0</v>
      </c>
      <c r="P71" s="122">
        <f>'proy 1'!P71+'proy 2'!P71+'proy 3'!P71+'proy 4'!P71+'proy 5'!P71</f>
        <v>0</v>
      </c>
      <c r="Q71" s="122">
        <f>'proy 1'!Q71+'proy 2'!Q71+'proy 3'!Q71+'proy 4'!Q71+'proy 5'!Q71</f>
        <v>0</v>
      </c>
      <c r="R71" s="122">
        <f>'proy 1'!R71+'proy 2'!R71+'proy 3'!R71+'proy 4'!R71+'proy 5'!R71</f>
        <v>0</v>
      </c>
      <c r="S71" s="122">
        <f>'proy 1'!S71+'proy 2'!S71+'proy 3'!S71+'proy 4'!S71+'proy 5'!S71</f>
        <v>0</v>
      </c>
      <c r="T71" s="122">
        <f>'proy 1'!T71+'proy 2'!T71+'proy 3'!T71+'proy 4'!T71+'proy 5'!T71</f>
        <v>0</v>
      </c>
      <c r="U71" s="122">
        <f>'proy 1'!U71+'proy 2'!U71+'proy 3'!U71+'proy 4'!U71+'proy 5'!U71</f>
        <v>0</v>
      </c>
      <c r="V71" s="123">
        <f t="shared" si="84"/>
        <v>0</v>
      </c>
      <c r="W71" s="124">
        <f t="shared" si="24"/>
        <v>0</v>
      </c>
      <c r="X71" s="123">
        <f t="shared" si="85"/>
        <v>0</v>
      </c>
      <c r="Y71" s="124">
        <f t="shared" si="26"/>
        <v>0</v>
      </c>
      <c r="Z71" s="137"/>
      <c r="AA71" s="137"/>
      <c r="AB71" s="137"/>
      <c r="AC71" s="137"/>
      <c r="AD71" s="137"/>
      <c r="AE71" s="137"/>
      <c r="AF71" s="123">
        <f t="shared" si="86"/>
        <v>0</v>
      </c>
      <c r="AG71" s="124">
        <f t="shared" si="27"/>
        <v>0</v>
      </c>
      <c r="AH71" s="123">
        <f t="shared" si="87"/>
        <v>0</v>
      </c>
      <c r="AI71" s="124">
        <f t="shared" si="29"/>
        <v>0</v>
      </c>
      <c r="AJ71" s="137"/>
      <c r="AK71" s="137"/>
      <c r="AL71" s="137"/>
      <c r="AM71" s="137"/>
      <c r="AN71" s="137"/>
      <c r="AO71" s="138">
        <f t="shared" si="16"/>
        <v>0</v>
      </c>
      <c r="AP71" s="123">
        <f t="shared" si="88"/>
        <v>0</v>
      </c>
      <c r="AQ71" s="124">
        <f t="shared" si="30"/>
        <v>0</v>
      </c>
      <c r="AR71" s="123">
        <f t="shared" si="89"/>
        <v>0</v>
      </c>
      <c r="AS71" s="124">
        <f t="shared" si="32"/>
        <v>0</v>
      </c>
      <c r="AT71" s="123">
        <f t="shared" si="18"/>
        <v>0</v>
      </c>
      <c r="AU71" s="124">
        <f t="shared" si="33"/>
        <v>0</v>
      </c>
      <c r="AV71" s="123">
        <f t="shared" si="19"/>
        <v>0</v>
      </c>
      <c r="AW71" s="124">
        <f t="shared" si="11"/>
        <v>0</v>
      </c>
      <c r="AX71" s="125">
        <f t="shared" si="20"/>
        <v>0</v>
      </c>
    </row>
    <row r="72" spans="1:50" s="11" customFormat="1" ht="15" hidden="1" customHeight="1" x14ac:dyDescent="0.25">
      <c r="A72" s="119">
        <v>25300</v>
      </c>
      <c r="B72" s="129" t="s">
        <v>69</v>
      </c>
      <c r="C72" s="121">
        <f>'proy 1'!C72+'proy 2'!C72+'proy 3'!C72+'proy 4'!C72+'proy 5'!C72</f>
        <v>0</v>
      </c>
      <c r="D72" s="122">
        <f>'proy 1'!D72+'proy 2'!D72+'proy 3'!D72+'proy 4'!D72+'proy 5'!D72</f>
        <v>0</v>
      </c>
      <c r="E72" s="121">
        <f t="shared" si="81"/>
        <v>0</v>
      </c>
      <c r="F72" s="122">
        <f>'proy 1'!F72+'proy 2'!F72+'proy 3'!F72+'proy 4'!F72+'proy 5'!F72</f>
        <v>0</v>
      </c>
      <c r="G72" s="122">
        <f>'proy 1'!G72+'proy 2'!G72+'proy 3'!G72+'proy 4'!G72+'proy 5'!G72</f>
        <v>0</v>
      </c>
      <c r="H72" s="122">
        <f>'proy 1'!H72+'proy 2'!H72+'proy 3'!H72+'proy 4'!H72+'proy 5'!H72</f>
        <v>0</v>
      </c>
      <c r="I72" s="122">
        <f>'proy 1'!I72+'proy 2'!I72+'proy 3'!I72+'proy 4'!I72+'proy 5'!I72</f>
        <v>0</v>
      </c>
      <c r="J72" s="122">
        <f>'proy 1'!J72+'proy 2'!J72+'proy 3'!J72+'proy 4'!J72+'proy 5'!J72</f>
        <v>0</v>
      </c>
      <c r="K72" s="122">
        <f>'proy 1'!K72+'proy 2'!K72+'proy 3'!K72+'proy 4'!K72+'proy 5'!K72</f>
        <v>0</v>
      </c>
      <c r="L72" s="123">
        <f t="shared" si="82"/>
        <v>0</v>
      </c>
      <c r="M72" s="124">
        <f t="shared" si="21"/>
        <v>0</v>
      </c>
      <c r="N72" s="123">
        <f t="shared" si="83"/>
        <v>0</v>
      </c>
      <c r="O72" s="124">
        <f t="shared" si="23"/>
        <v>0</v>
      </c>
      <c r="P72" s="122">
        <f>'proy 1'!P72+'proy 2'!P72+'proy 3'!P72+'proy 4'!P72+'proy 5'!P72</f>
        <v>0</v>
      </c>
      <c r="Q72" s="122">
        <f>'proy 1'!Q72+'proy 2'!Q72+'proy 3'!Q72+'proy 4'!Q72+'proy 5'!Q72</f>
        <v>0</v>
      </c>
      <c r="R72" s="122">
        <f>'proy 1'!R72+'proy 2'!R72+'proy 3'!R72+'proy 4'!R72+'proy 5'!R72</f>
        <v>0</v>
      </c>
      <c r="S72" s="122">
        <f>'proy 1'!S72+'proy 2'!S72+'proy 3'!S72+'proy 4'!S72+'proy 5'!S72</f>
        <v>0</v>
      </c>
      <c r="T72" s="122">
        <f>'proy 1'!T72+'proy 2'!T72+'proy 3'!T72+'proy 4'!T72+'proy 5'!T72</f>
        <v>0</v>
      </c>
      <c r="U72" s="122">
        <f>'proy 1'!U72+'proy 2'!U72+'proy 3'!U72+'proy 4'!U72+'proy 5'!U72</f>
        <v>0</v>
      </c>
      <c r="V72" s="123">
        <f t="shared" si="84"/>
        <v>0</v>
      </c>
      <c r="W72" s="124">
        <f t="shared" si="24"/>
        <v>0</v>
      </c>
      <c r="X72" s="123">
        <f t="shared" si="85"/>
        <v>0</v>
      </c>
      <c r="Y72" s="124">
        <f t="shared" si="26"/>
        <v>0</v>
      </c>
      <c r="Z72" s="121"/>
      <c r="AA72" s="121"/>
      <c r="AB72" s="121"/>
      <c r="AC72" s="121"/>
      <c r="AD72" s="121"/>
      <c r="AE72" s="121"/>
      <c r="AF72" s="123">
        <f t="shared" si="86"/>
        <v>0</v>
      </c>
      <c r="AG72" s="124">
        <f t="shared" si="27"/>
        <v>0</v>
      </c>
      <c r="AH72" s="123">
        <f t="shared" si="87"/>
        <v>0</v>
      </c>
      <c r="AI72" s="124">
        <f t="shared" si="29"/>
        <v>0</v>
      </c>
      <c r="AJ72" s="121"/>
      <c r="AK72" s="121"/>
      <c r="AL72" s="121"/>
      <c r="AM72" s="121"/>
      <c r="AN72" s="121"/>
      <c r="AO72" s="123">
        <f t="shared" si="16"/>
        <v>0</v>
      </c>
      <c r="AP72" s="123">
        <f t="shared" si="88"/>
        <v>0</v>
      </c>
      <c r="AQ72" s="124">
        <f t="shared" si="30"/>
        <v>0</v>
      </c>
      <c r="AR72" s="123">
        <f t="shared" si="89"/>
        <v>0</v>
      </c>
      <c r="AS72" s="124">
        <f t="shared" si="32"/>
        <v>0</v>
      </c>
      <c r="AT72" s="123">
        <f t="shared" si="18"/>
        <v>0</v>
      </c>
      <c r="AU72" s="124">
        <f t="shared" si="33"/>
        <v>0</v>
      </c>
      <c r="AV72" s="123">
        <f t="shared" si="19"/>
        <v>0</v>
      </c>
      <c r="AW72" s="124">
        <f t="shared" si="11"/>
        <v>0</v>
      </c>
      <c r="AX72" s="125">
        <f t="shared" si="20"/>
        <v>0</v>
      </c>
    </row>
    <row r="73" spans="1:50" s="11" customFormat="1" ht="15" hidden="1" customHeight="1" x14ac:dyDescent="0.25">
      <c r="A73" s="119">
        <v>25400</v>
      </c>
      <c r="B73" s="129" t="s">
        <v>70</v>
      </c>
      <c r="C73" s="121">
        <f>'proy 1'!C73+'proy 2'!C73+'proy 3'!C73+'proy 4'!C73+'proy 5'!C73</f>
        <v>0</v>
      </c>
      <c r="D73" s="122">
        <f>'proy 1'!D73+'proy 2'!D73+'proy 3'!D73+'proy 4'!D73+'proy 5'!D73</f>
        <v>0</v>
      </c>
      <c r="E73" s="121">
        <f t="shared" si="81"/>
        <v>0</v>
      </c>
      <c r="F73" s="122">
        <f>'proy 1'!F73+'proy 2'!F73+'proy 3'!F73+'proy 4'!F73+'proy 5'!F73</f>
        <v>0</v>
      </c>
      <c r="G73" s="122">
        <f>'proy 1'!G73+'proy 2'!G73+'proy 3'!G73+'proy 4'!G73+'proy 5'!G73</f>
        <v>0</v>
      </c>
      <c r="H73" s="122">
        <f>'proy 1'!H73+'proy 2'!H73+'proy 3'!H73+'proy 4'!H73+'proy 5'!H73</f>
        <v>0</v>
      </c>
      <c r="I73" s="122">
        <f>'proy 1'!I73+'proy 2'!I73+'proy 3'!I73+'proy 4'!I73+'proy 5'!I73</f>
        <v>0</v>
      </c>
      <c r="J73" s="122">
        <f>'proy 1'!J73+'proy 2'!J73+'proy 3'!J73+'proy 4'!J73+'proy 5'!J73</f>
        <v>0</v>
      </c>
      <c r="K73" s="122">
        <f>'proy 1'!K73+'proy 2'!K73+'proy 3'!K73+'proy 4'!K73+'proy 5'!K73</f>
        <v>0</v>
      </c>
      <c r="L73" s="123">
        <f t="shared" si="82"/>
        <v>0</v>
      </c>
      <c r="M73" s="124">
        <f t="shared" si="21"/>
        <v>0</v>
      </c>
      <c r="N73" s="123">
        <f t="shared" si="83"/>
        <v>0</v>
      </c>
      <c r="O73" s="124">
        <f t="shared" si="23"/>
        <v>0</v>
      </c>
      <c r="P73" s="122">
        <f>'proy 1'!P73+'proy 2'!P73+'proy 3'!P73+'proy 4'!P73+'proy 5'!P73</f>
        <v>0</v>
      </c>
      <c r="Q73" s="122">
        <f>'proy 1'!Q73+'proy 2'!Q73+'proy 3'!Q73+'proy 4'!Q73+'proy 5'!Q73</f>
        <v>0</v>
      </c>
      <c r="R73" s="122">
        <f>'proy 1'!R73+'proy 2'!R73+'proy 3'!R73+'proy 4'!R73+'proy 5'!R73</f>
        <v>0</v>
      </c>
      <c r="S73" s="122">
        <f>'proy 1'!S73+'proy 2'!S73+'proy 3'!S73+'proy 4'!S73+'proy 5'!S73</f>
        <v>0</v>
      </c>
      <c r="T73" s="122">
        <f>'proy 1'!T73+'proy 2'!T73+'proy 3'!T73+'proy 4'!T73+'proy 5'!T73</f>
        <v>0</v>
      </c>
      <c r="U73" s="122">
        <f>'proy 1'!U73+'proy 2'!U73+'proy 3'!U73+'proy 4'!U73+'proy 5'!U73</f>
        <v>0</v>
      </c>
      <c r="V73" s="123">
        <f t="shared" si="84"/>
        <v>0</v>
      </c>
      <c r="W73" s="124">
        <f t="shared" si="24"/>
        <v>0</v>
      </c>
      <c r="X73" s="123">
        <f t="shared" si="85"/>
        <v>0</v>
      </c>
      <c r="Y73" s="124">
        <f t="shared" si="26"/>
        <v>0</v>
      </c>
      <c r="Z73" s="121"/>
      <c r="AA73" s="121"/>
      <c r="AB73" s="121"/>
      <c r="AC73" s="121"/>
      <c r="AD73" s="121"/>
      <c r="AE73" s="121"/>
      <c r="AF73" s="123">
        <f t="shared" si="86"/>
        <v>0</v>
      </c>
      <c r="AG73" s="124">
        <f t="shared" si="27"/>
        <v>0</v>
      </c>
      <c r="AH73" s="123">
        <f t="shared" si="87"/>
        <v>0</v>
      </c>
      <c r="AI73" s="124">
        <f t="shared" si="29"/>
        <v>0</v>
      </c>
      <c r="AJ73" s="121"/>
      <c r="AK73" s="121"/>
      <c r="AL73" s="121"/>
      <c r="AM73" s="121"/>
      <c r="AN73" s="121"/>
      <c r="AO73" s="123">
        <f t="shared" si="16"/>
        <v>0</v>
      </c>
      <c r="AP73" s="123">
        <f t="shared" si="88"/>
        <v>0</v>
      </c>
      <c r="AQ73" s="124">
        <f t="shared" si="30"/>
        <v>0</v>
      </c>
      <c r="AR73" s="123">
        <f t="shared" si="89"/>
        <v>0</v>
      </c>
      <c r="AS73" s="124">
        <f t="shared" si="32"/>
        <v>0</v>
      </c>
      <c r="AT73" s="123">
        <f t="shared" si="18"/>
        <v>0</v>
      </c>
      <c r="AU73" s="124">
        <f t="shared" si="33"/>
        <v>0</v>
      </c>
      <c r="AV73" s="123">
        <f t="shared" si="19"/>
        <v>0</v>
      </c>
      <c r="AW73" s="124">
        <f t="shared" si="11"/>
        <v>0</v>
      </c>
      <c r="AX73" s="125">
        <f t="shared" si="20"/>
        <v>0</v>
      </c>
    </row>
    <row r="74" spans="1:50" s="11" customFormat="1" ht="15" hidden="1" customHeight="1" x14ac:dyDescent="0.25">
      <c r="A74" s="128">
        <v>25500</v>
      </c>
      <c r="B74" s="129" t="s">
        <v>71</v>
      </c>
      <c r="C74" s="121">
        <f>'proy 1'!C74+'proy 2'!C74+'proy 3'!C74+'proy 4'!C74+'proy 5'!C74</f>
        <v>0</v>
      </c>
      <c r="D74" s="122">
        <f>'proy 1'!D74+'proy 2'!D74+'proy 3'!D74+'proy 4'!D74+'proy 5'!D74</f>
        <v>0</v>
      </c>
      <c r="E74" s="121">
        <f t="shared" si="81"/>
        <v>0</v>
      </c>
      <c r="F74" s="122">
        <f>'proy 1'!F74+'proy 2'!F74+'proy 3'!F74+'proy 4'!F74+'proy 5'!F74</f>
        <v>0</v>
      </c>
      <c r="G74" s="122">
        <f>'proy 1'!G74+'proy 2'!G74+'proy 3'!G74+'proy 4'!G74+'proy 5'!G74</f>
        <v>0</v>
      </c>
      <c r="H74" s="122">
        <f>'proy 1'!H74+'proy 2'!H74+'proy 3'!H74+'proy 4'!H74+'proy 5'!H74</f>
        <v>0</v>
      </c>
      <c r="I74" s="122">
        <f>'proy 1'!I74+'proy 2'!I74+'proy 3'!I74+'proy 4'!I74+'proy 5'!I74</f>
        <v>0</v>
      </c>
      <c r="J74" s="122">
        <f>'proy 1'!J74+'proy 2'!J74+'proy 3'!J74+'proy 4'!J74+'proy 5'!J74</f>
        <v>0</v>
      </c>
      <c r="K74" s="122">
        <f>'proy 1'!K74+'proy 2'!K74+'proy 3'!K74+'proy 4'!K74+'proy 5'!K74</f>
        <v>0</v>
      </c>
      <c r="L74" s="123">
        <f t="shared" si="82"/>
        <v>0</v>
      </c>
      <c r="M74" s="124">
        <f t="shared" si="21"/>
        <v>0</v>
      </c>
      <c r="N74" s="123">
        <f t="shared" si="83"/>
        <v>0</v>
      </c>
      <c r="O74" s="124">
        <f t="shared" si="23"/>
        <v>0</v>
      </c>
      <c r="P74" s="122">
        <f>'proy 1'!P74+'proy 2'!P74+'proy 3'!P74+'proy 4'!P74+'proy 5'!P74</f>
        <v>0</v>
      </c>
      <c r="Q74" s="122">
        <f>'proy 1'!Q74+'proy 2'!Q74+'proy 3'!Q74+'proy 4'!Q74+'proy 5'!Q74</f>
        <v>0</v>
      </c>
      <c r="R74" s="122">
        <f>'proy 1'!R74+'proy 2'!R74+'proy 3'!R74+'proy 4'!R74+'proy 5'!R74</f>
        <v>0</v>
      </c>
      <c r="S74" s="122">
        <f>'proy 1'!S74+'proy 2'!S74+'proy 3'!S74+'proy 4'!S74+'proy 5'!S74</f>
        <v>0</v>
      </c>
      <c r="T74" s="122">
        <f>'proy 1'!T74+'proy 2'!T74+'proy 3'!T74+'proy 4'!T74+'proy 5'!T74</f>
        <v>0</v>
      </c>
      <c r="U74" s="122">
        <f>'proy 1'!U74+'proy 2'!U74+'proy 3'!U74+'proy 4'!U74+'proy 5'!U74</f>
        <v>0</v>
      </c>
      <c r="V74" s="123">
        <f t="shared" si="84"/>
        <v>0</v>
      </c>
      <c r="W74" s="124">
        <f t="shared" si="24"/>
        <v>0</v>
      </c>
      <c r="X74" s="123">
        <f t="shared" si="85"/>
        <v>0</v>
      </c>
      <c r="Y74" s="124">
        <f t="shared" si="26"/>
        <v>0</v>
      </c>
      <c r="Z74" s="121"/>
      <c r="AA74" s="121"/>
      <c r="AB74" s="121"/>
      <c r="AC74" s="121"/>
      <c r="AD74" s="121"/>
      <c r="AE74" s="121"/>
      <c r="AF74" s="123">
        <f t="shared" si="86"/>
        <v>0</v>
      </c>
      <c r="AG74" s="124">
        <f t="shared" si="27"/>
        <v>0</v>
      </c>
      <c r="AH74" s="123">
        <f t="shared" si="87"/>
        <v>0</v>
      </c>
      <c r="AI74" s="124">
        <f t="shared" si="29"/>
        <v>0</v>
      </c>
      <c r="AJ74" s="121"/>
      <c r="AK74" s="121"/>
      <c r="AL74" s="121"/>
      <c r="AM74" s="121"/>
      <c r="AN74" s="121"/>
      <c r="AO74" s="123">
        <f t="shared" si="16"/>
        <v>0</v>
      </c>
      <c r="AP74" s="123">
        <f t="shared" si="88"/>
        <v>0</v>
      </c>
      <c r="AQ74" s="124">
        <f t="shared" si="30"/>
        <v>0</v>
      </c>
      <c r="AR74" s="123">
        <f t="shared" si="89"/>
        <v>0</v>
      </c>
      <c r="AS74" s="124">
        <f t="shared" si="32"/>
        <v>0</v>
      </c>
      <c r="AT74" s="123">
        <f t="shared" si="18"/>
        <v>0</v>
      </c>
      <c r="AU74" s="124">
        <f t="shared" si="33"/>
        <v>0</v>
      </c>
      <c r="AV74" s="123">
        <f t="shared" si="19"/>
        <v>0</v>
      </c>
      <c r="AW74" s="124">
        <f t="shared" si="11"/>
        <v>0</v>
      </c>
      <c r="AX74" s="125">
        <f t="shared" si="20"/>
        <v>0</v>
      </c>
    </row>
    <row r="75" spans="1:50" s="11" customFormat="1" ht="15" hidden="1" customHeight="1" x14ac:dyDescent="0.25">
      <c r="A75" s="119">
        <v>25600</v>
      </c>
      <c r="B75" s="129" t="s">
        <v>72</v>
      </c>
      <c r="C75" s="121">
        <f>'proy 1'!C75+'proy 2'!C75+'proy 3'!C75+'proy 4'!C75+'proy 5'!C75</f>
        <v>0</v>
      </c>
      <c r="D75" s="122">
        <f>'proy 1'!D75+'proy 2'!D75+'proy 3'!D75+'proy 4'!D75+'proy 5'!D75</f>
        <v>0</v>
      </c>
      <c r="E75" s="121">
        <f t="shared" si="81"/>
        <v>0</v>
      </c>
      <c r="F75" s="122">
        <f>'proy 1'!F75+'proy 2'!F75+'proy 3'!F75+'proy 4'!F75+'proy 5'!F75</f>
        <v>0</v>
      </c>
      <c r="G75" s="122">
        <f>'proy 1'!G75+'proy 2'!G75+'proy 3'!G75+'proy 4'!G75+'proy 5'!G75</f>
        <v>0</v>
      </c>
      <c r="H75" s="122">
        <f>'proy 1'!H75+'proy 2'!H75+'proy 3'!H75+'proy 4'!H75+'proy 5'!H75</f>
        <v>0</v>
      </c>
      <c r="I75" s="122">
        <f>'proy 1'!I75+'proy 2'!I75+'proy 3'!I75+'proy 4'!I75+'proy 5'!I75</f>
        <v>0</v>
      </c>
      <c r="J75" s="122">
        <f>'proy 1'!J75+'proy 2'!J75+'proy 3'!J75+'proy 4'!J75+'proy 5'!J75</f>
        <v>0</v>
      </c>
      <c r="K75" s="122">
        <f>'proy 1'!K75+'proy 2'!K75+'proy 3'!K75+'proy 4'!K75+'proy 5'!K75</f>
        <v>0</v>
      </c>
      <c r="L75" s="123">
        <f t="shared" si="82"/>
        <v>0</v>
      </c>
      <c r="M75" s="124">
        <f t="shared" si="21"/>
        <v>0</v>
      </c>
      <c r="N75" s="123">
        <f t="shared" si="83"/>
        <v>0</v>
      </c>
      <c r="O75" s="124">
        <f t="shared" si="23"/>
        <v>0</v>
      </c>
      <c r="P75" s="122">
        <f>'proy 1'!P75+'proy 2'!P75+'proy 3'!P75+'proy 4'!P75+'proy 5'!P75</f>
        <v>0</v>
      </c>
      <c r="Q75" s="122">
        <f>'proy 1'!Q75+'proy 2'!Q75+'proy 3'!Q75+'proy 4'!Q75+'proy 5'!Q75</f>
        <v>0</v>
      </c>
      <c r="R75" s="122">
        <f>'proy 1'!R75+'proy 2'!R75+'proy 3'!R75+'proy 4'!R75+'proy 5'!R75</f>
        <v>0</v>
      </c>
      <c r="S75" s="122">
        <f>'proy 1'!S75+'proy 2'!S75+'proy 3'!S75+'proy 4'!S75+'proy 5'!S75</f>
        <v>0</v>
      </c>
      <c r="T75" s="122">
        <f>'proy 1'!T75+'proy 2'!T75+'proy 3'!T75+'proy 4'!T75+'proy 5'!T75</f>
        <v>0</v>
      </c>
      <c r="U75" s="122">
        <f>'proy 1'!U75+'proy 2'!U75+'proy 3'!U75+'proy 4'!U75+'proy 5'!U75</f>
        <v>0</v>
      </c>
      <c r="V75" s="123">
        <f t="shared" si="84"/>
        <v>0</v>
      </c>
      <c r="W75" s="124">
        <f t="shared" si="24"/>
        <v>0</v>
      </c>
      <c r="X75" s="123">
        <f t="shared" si="85"/>
        <v>0</v>
      </c>
      <c r="Y75" s="124">
        <f t="shared" si="26"/>
        <v>0</v>
      </c>
      <c r="Z75" s="121"/>
      <c r="AA75" s="121"/>
      <c r="AB75" s="121"/>
      <c r="AC75" s="121"/>
      <c r="AD75" s="121"/>
      <c r="AE75" s="121"/>
      <c r="AF75" s="123">
        <f t="shared" si="86"/>
        <v>0</v>
      </c>
      <c r="AG75" s="124">
        <f t="shared" si="27"/>
        <v>0</v>
      </c>
      <c r="AH75" s="123">
        <f t="shared" si="87"/>
        <v>0</v>
      </c>
      <c r="AI75" s="124">
        <f t="shared" si="29"/>
        <v>0</v>
      </c>
      <c r="AJ75" s="121"/>
      <c r="AK75" s="121"/>
      <c r="AL75" s="121"/>
      <c r="AM75" s="121"/>
      <c r="AN75" s="121"/>
      <c r="AO75" s="123">
        <f t="shared" si="16"/>
        <v>0</v>
      </c>
      <c r="AP75" s="123">
        <f t="shared" si="88"/>
        <v>0</v>
      </c>
      <c r="AQ75" s="124">
        <f t="shared" si="30"/>
        <v>0</v>
      </c>
      <c r="AR75" s="123">
        <f t="shared" si="89"/>
        <v>0</v>
      </c>
      <c r="AS75" s="124">
        <f t="shared" si="32"/>
        <v>0</v>
      </c>
      <c r="AT75" s="123">
        <f t="shared" si="18"/>
        <v>0</v>
      </c>
      <c r="AU75" s="124">
        <f t="shared" si="33"/>
        <v>0</v>
      </c>
      <c r="AV75" s="123">
        <f t="shared" si="19"/>
        <v>0</v>
      </c>
      <c r="AW75" s="124">
        <f t="shared" si="11"/>
        <v>0</v>
      </c>
      <c r="AX75" s="125">
        <f t="shared" si="20"/>
        <v>0</v>
      </c>
    </row>
    <row r="76" spans="1:50" s="11" customFormat="1" ht="15" hidden="1" customHeight="1" x14ac:dyDescent="0.25">
      <c r="A76" s="119">
        <v>25700</v>
      </c>
      <c r="B76" s="129" t="s">
        <v>73</v>
      </c>
      <c r="C76" s="121">
        <f>'proy 1'!C76+'proy 2'!C76+'proy 3'!C76+'proy 4'!C76+'proy 5'!C76</f>
        <v>0</v>
      </c>
      <c r="D76" s="122">
        <f>'proy 1'!D76+'proy 2'!D76+'proy 3'!D76+'proy 4'!D76+'proy 5'!D76</f>
        <v>0</v>
      </c>
      <c r="E76" s="121">
        <f t="shared" si="81"/>
        <v>0</v>
      </c>
      <c r="F76" s="122">
        <f>'proy 1'!F76+'proy 2'!F76+'proy 3'!F76+'proy 4'!F76+'proy 5'!F76</f>
        <v>0</v>
      </c>
      <c r="G76" s="122">
        <f>'proy 1'!G76+'proy 2'!G76+'proy 3'!G76+'proy 4'!G76+'proy 5'!G76</f>
        <v>0</v>
      </c>
      <c r="H76" s="122">
        <f>'proy 1'!H76+'proy 2'!H76+'proy 3'!H76+'proy 4'!H76+'proy 5'!H76</f>
        <v>0</v>
      </c>
      <c r="I76" s="122">
        <f>'proy 1'!I76+'proy 2'!I76+'proy 3'!I76+'proy 4'!I76+'proy 5'!I76</f>
        <v>0</v>
      </c>
      <c r="J76" s="122">
        <f>'proy 1'!J76+'proy 2'!J76+'proy 3'!J76+'proy 4'!J76+'proy 5'!J76</f>
        <v>0</v>
      </c>
      <c r="K76" s="122">
        <f>'proy 1'!K76+'proy 2'!K76+'proy 3'!K76+'proy 4'!K76+'proy 5'!K76</f>
        <v>0</v>
      </c>
      <c r="L76" s="123">
        <f t="shared" si="82"/>
        <v>0</v>
      </c>
      <c r="M76" s="124">
        <f t="shared" si="21"/>
        <v>0</v>
      </c>
      <c r="N76" s="123">
        <f t="shared" si="83"/>
        <v>0</v>
      </c>
      <c r="O76" s="124">
        <f t="shared" si="23"/>
        <v>0</v>
      </c>
      <c r="P76" s="122">
        <f>'proy 1'!P76+'proy 2'!P76+'proy 3'!P76+'proy 4'!P76+'proy 5'!P76</f>
        <v>0</v>
      </c>
      <c r="Q76" s="122">
        <f>'proy 1'!Q76+'proy 2'!Q76+'proy 3'!Q76+'proy 4'!Q76+'proy 5'!Q76</f>
        <v>0</v>
      </c>
      <c r="R76" s="122">
        <f>'proy 1'!R76+'proy 2'!R76+'proy 3'!R76+'proy 4'!R76+'proy 5'!R76</f>
        <v>0</v>
      </c>
      <c r="S76" s="122">
        <f>'proy 1'!S76+'proy 2'!S76+'proy 3'!S76+'proy 4'!S76+'proy 5'!S76</f>
        <v>0</v>
      </c>
      <c r="T76" s="122">
        <f>'proy 1'!T76+'proy 2'!T76+'proy 3'!T76+'proy 4'!T76+'proy 5'!T76</f>
        <v>0</v>
      </c>
      <c r="U76" s="122">
        <f>'proy 1'!U76+'proy 2'!U76+'proy 3'!U76+'proy 4'!U76+'proy 5'!U76</f>
        <v>0</v>
      </c>
      <c r="V76" s="123">
        <f t="shared" si="84"/>
        <v>0</v>
      </c>
      <c r="W76" s="124">
        <f t="shared" si="24"/>
        <v>0</v>
      </c>
      <c r="X76" s="123">
        <f t="shared" si="85"/>
        <v>0</v>
      </c>
      <c r="Y76" s="124">
        <f t="shared" si="26"/>
        <v>0</v>
      </c>
      <c r="Z76" s="121"/>
      <c r="AA76" s="121"/>
      <c r="AB76" s="121"/>
      <c r="AC76" s="121"/>
      <c r="AD76" s="121"/>
      <c r="AE76" s="121"/>
      <c r="AF76" s="123">
        <f t="shared" si="86"/>
        <v>0</v>
      </c>
      <c r="AG76" s="124">
        <f t="shared" si="27"/>
        <v>0</v>
      </c>
      <c r="AH76" s="123">
        <f t="shared" si="87"/>
        <v>0</v>
      </c>
      <c r="AI76" s="124">
        <f t="shared" si="29"/>
        <v>0</v>
      </c>
      <c r="AJ76" s="121"/>
      <c r="AK76" s="121"/>
      <c r="AL76" s="121"/>
      <c r="AM76" s="121"/>
      <c r="AN76" s="121"/>
      <c r="AO76" s="123">
        <f t="shared" si="16"/>
        <v>0</v>
      </c>
      <c r="AP76" s="123">
        <f t="shared" si="88"/>
        <v>0</v>
      </c>
      <c r="AQ76" s="124">
        <f t="shared" si="30"/>
        <v>0</v>
      </c>
      <c r="AR76" s="123">
        <f t="shared" si="89"/>
        <v>0</v>
      </c>
      <c r="AS76" s="124">
        <f t="shared" si="32"/>
        <v>0</v>
      </c>
      <c r="AT76" s="123">
        <f t="shared" si="18"/>
        <v>0</v>
      </c>
      <c r="AU76" s="124">
        <f t="shared" si="33"/>
        <v>0</v>
      </c>
      <c r="AV76" s="123">
        <f t="shared" si="19"/>
        <v>0</v>
      </c>
      <c r="AW76" s="124">
        <f t="shared" si="11"/>
        <v>0</v>
      </c>
      <c r="AX76" s="125">
        <f t="shared" si="20"/>
        <v>0</v>
      </c>
    </row>
    <row r="77" spans="1:50" s="11" customFormat="1" ht="15" hidden="1" customHeight="1" x14ac:dyDescent="0.25">
      <c r="A77" s="119">
        <v>25900</v>
      </c>
      <c r="B77" s="129" t="s">
        <v>74</v>
      </c>
      <c r="C77" s="121">
        <f>'proy 1'!C77+'proy 2'!C77+'proy 3'!C77+'proy 4'!C77+'proy 5'!C77</f>
        <v>0</v>
      </c>
      <c r="D77" s="122">
        <f>'proy 1'!D77+'proy 2'!D77+'proy 3'!D77+'proy 4'!D77+'proy 5'!D77</f>
        <v>0</v>
      </c>
      <c r="E77" s="121">
        <f t="shared" si="81"/>
        <v>0</v>
      </c>
      <c r="F77" s="122">
        <f>'proy 1'!F77+'proy 2'!F77+'proy 3'!F77+'proy 4'!F77+'proy 5'!F77</f>
        <v>0</v>
      </c>
      <c r="G77" s="122">
        <f>'proy 1'!G77+'proy 2'!G77+'proy 3'!G77+'proy 4'!G77+'proy 5'!G77</f>
        <v>0</v>
      </c>
      <c r="H77" s="122">
        <f>'proy 1'!H77+'proy 2'!H77+'proy 3'!H77+'proy 4'!H77+'proy 5'!H77</f>
        <v>0</v>
      </c>
      <c r="I77" s="122">
        <f>'proy 1'!I77+'proy 2'!I77+'proy 3'!I77+'proy 4'!I77+'proy 5'!I77</f>
        <v>0</v>
      </c>
      <c r="J77" s="122">
        <f>'proy 1'!J77+'proy 2'!J77+'proy 3'!J77+'proy 4'!J77+'proy 5'!J77</f>
        <v>0</v>
      </c>
      <c r="K77" s="122">
        <f>'proy 1'!K77+'proy 2'!K77+'proy 3'!K77+'proy 4'!K77+'proy 5'!K77</f>
        <v>0</v>
      </c>
      <c r="L77" s="123">
        <f t="shared" si="82"/>
        <v>0</v>
      </c>
      <c r="M77" s="124">
        <f t="shared" si="21"/>
        <v>0</v>
      </c>
      <c r="N77" s="123">
        <f t="shared" si="83"/>
        <v>0</v>
      </c>
      <c r="O77" s="124">
        <f t="shared" si="23"/>
        <v>0</v>
      </c>
      <c r="P77" s="122">
        <f>'proy 1'!P77+'proy 2'!P77+'proy 3'!P77+'proy 4'!P77+'proy 5'!P77</f>
        <v>0</v>
      </c>
      <c r="Q77" s="122">
        <f>'proy 1'!Q77+'proy 2'!Q77+'proy 3'!Q77+'proy 4'!Q77+'proy 5'!Q77</f>
        <v>0</v>
      </c>
      <c r="R77" s="122">
        <f>'proy 1'!R77+'proy 2'!R77+'proy 3'!R77+'proy 4'!R77+'proy 5'!R77</f>
        <v>0</v>
      </c>
      <c r="S77" s="122">
        <f>'proy 1'!S77+'proy 2'!S77+'proy 3'!S77+'proy 4'!S77+'proy 5'!S77</f>
        <v>0</v>
      </c>
      <c r="T77" s="122">
        <f>'proy 1'!T77+'proy 2'!T77+'proy 3'!T77+'proy 4'!T77+'proy 5'!T77</f>
        <v>0</v>
      </c>
      <c r="U77" s="122">
        <f>'proy 1'!U77+'proy 2'!U77+'proy 3'!U77+'proy 4'!U77+'proy 5'!U77</f>
        <v>0</v>
      </c>
      <c r="V77" s="123">
        <f t="shared" si="84"/>
        <v>0</v>
      </c>
      <c r="W77" s="124">
        <f t="shared" si="24"/>
        <v>0</v>
      </c>
      <c r="X77" s="123">
        <f t="shared" si="85"/>
        <v>0</v>
      </c>
      <c r="Y77" s="124">
        <f t="shared" si="26"/>
        <v>0</v>
      </c>
      <c r="Z77" s="121"/>
      <c r="AA77" s="121"/>
      <c r="AB77" s="121"/>
      <c r="AC77" s="121"/>
      <c r="AD77" s="121"/>
      <c r="AE77" s="121"/>
      <c r="AF77" s="123">
        <f t="shared" si="86"/>
        <v>0</v>
      </c>
      <c r="AG77" s="124">
        <f t="shared" si="27"/>
        <v>0</v>
      </c>
      <c r="AH77" s="123">
        <f t="shared" si="87"/>
        <v>0</v>
      </c>
      <c r="AI77" s="124">
        <f t="shared" si="29"/>
        <v>0</v>
      </c>
      <c r="AJ77" s="121"/>
      <c r="AK77" s="121"/>
      <c r="AL77" s="121"/>
      <c r="AM77" s="121"/>
      <c r="AN77" s="121"/>
      <c r="AO77" s="123">
        <f t="shared" si="16"/>
        <v>0</v>
      </c>
      <c r="AP77" s="123">
        <f t="shared" si="88"/>
        <v>0</v>
      </c>
      <c r="AQ77" s="124">
        <f t="shared" si="30"/>
        <v>0</v>
      </c>
      <c r="AR77" s="123">
        <f t="shared" si="89"/>
        <v>0</v>
      </c>
      <c r="AS77" s="124">
        <f t="shared" si="32"/>
        <v>0</v>
      </c>
      <c r="AT77" s="123">
        <f t="shared" si="18"/>
        <v>0</v>
      </c>
      <c r="AU77" s="124">
        <f t="shared" si="33"/>
        <v>0</v>
      </c>
      <c r="AV77" s="123">
        <f t="shared" si="19"/>
        <v>0</v>
      </c>
      <c r="AW77" s="124">
        <f t="shared" si="11"/>
        <v>0</v>
      </c>
      <c r="AX77" s="125">
        <f t="shared" si="20"/>
        <v>0</v>
      </c>
    </row>
    <row r="78" spans="1:50" s="11" customFormat="1" ht="15" hidden="1" customHeight="1" x14ac:dyDescent="0.25">
      <c r="A78" s="119">
        <v>26200</v>
      </c>
      <c r="B78" s="129" t="s">
        <v>75</v>
      </c>
      <c r="C78" s="121">
        <f>'proy 1'!C78+'proy 2'!C78+'proy 3'!C78+'proy 4'!C78+'proy 5'!C78</f>
        <v>0</v>
      </c>
      <c r="D78" s="122">
        <f>'proy 1'!D78+'proy 2'!D78+'proy 3'!D78+'proy 4'!D78+'proy 5'!D78</f>
        <v>0</v>
      </c>
      <c r="E78" s="121">
        <f t="shared" si="81"/>
        <v>0</v>
      </c>
      <c r="F78" s="122">
        <f>'proy 1'!F78+'proy 2'!F78+'proy 3'!F78+'proy 4'!F78+'proy 5'!F78</f>
        <v>0</v>
      </c>
      <c r="G78" s="122">
        <f>'proy 1'!G78+'proy 2'!G78+'proy 3'!G78+'proy 4'!G78+'proy 5'!G78</f>
        <v>0</v>
      </c>
      <c r="H78" s="122">
        <f>'proy 1'!H78+'proy 2'!H78+'proy 3'!H78+'proy 4'!H78+'proy 5'!H78</f>
        <v>0</v>
      </c>
      <c r="I78" s="122">
        <f>'proy 1'!I78+'proy 2'!I78+'proy 3'!I78+'proy 4'!I78+'proy 5'!I78</f>
        <v>0</v>
      </c>
      <c r="J78" s="122">
        <f>'proy 1'!J78+'proy 2'!J78+'proy 3'!J78+'proy 4'!J78+'proy 5'!J78</f>
        <v>0</v>
      </c>
      <c r="K78" s="122">
        <f>'proy 1'!K78+'proy 2'!K78+'proy 3'!K78+'proy 4'!K78+'proy 5'!K78</f>
        <v>0</v>
      </c>
      <c r="L78" s="123">
        <f t="shared" si="82"/>
        <v>0</v>
      </c>
      <c r="M78" s="124">
        <f t="shared" si="21"/>
        <v>0</v>
      </c>
      <c r="N78" s="123">
        <f t="shared" si="83"/>
        <v>0</v>
      </c>
      <c r="O78" s="124">
        <f t="shared" si="23"/>
        <v>0</v>
      </c>
      <c r="P78" s="122">
        <f>'proy 1'!P78+'proy 2'!P78+'proy 3'!P78+'proy 4'!P78+'proy 5'!P78</f>
        <v>0</v>
      </c>
      <c r="Q78" s="122">
        <f>'proy 1'!Q78+'proy 2'!Q78+'proy 3'!Q78+'proy 4'!Q78+'proy 5'!Q78</f>
        <v>0</v>
      </c>
      <c r="R78" s="122">
        <f>'proy 1'!R78+'proy 2'!R78+'proy 3'!R78+'proy 4'!R78+'proy 5'!R78</f>
        <v>0</v>
      </c>
      <c r="S78" s="122">
        <f>'proy 1'!S78+'proy 2'!S78+'proy 3'!S78+'proy 4'!S78+'proy 5'!S78</f>
        <v>0</v>
      </c>
      <c r="T78" s="122">
        <f>'proy 1'!T78+'proy 2'!T78+'proy 3'!T78+'proy 4'!T78+'proy 5'!T78</f>
        <v>0</v>
      </c>
      <c r="U78" s="122">
        <f>'proy 1'!U78+'proy 2'!U78+'proy 3'!U78+'proy 4'!U78+'proy 5'!U78</f>
        <v>0</v>
      </c>
      <c r="V78" s="123">
        <f t="shared" si="84"/>
        <v>0</v>
      </c>
      <c r="W78" s="124">
        <f t="shared" si="24"/>
        <v>0</v>
      </c>
      <c r="X78" s="123">
        <f t="shared" si="85"/>
        <v>0</v>
      </c>
      <c r="Y78" s="124">
        <f t="shared" si="26"/>
        <v>0</v>
      </c>
      <c r="Z78" s="121"/>
      <c r="AA78" s="121"/>
      <c r="AB78" s="121"/>
      <c r="AC78" s="121"/>
      <c r="AD78" s="121"/>
      <c r="AE78" s="121"/>
      <c r="AF78" s="123">
        <f t="shared" si="86"/>
        <v>0</v>
      </c>
      <c r="AG78" s="124">
        <f t="shared" si="27"/>
        <v>0</v>
      </c>
      <c r="AH78" s="123">
        <f t="shared" si="87"/>
        <v>0</v>
      </c>
      <c r="AI78" s="124">
        <f t="shared" si="29"/>
        <v>0</v>
      </c>
      <c r="AJ78" s="121"/>
      <c r="AK78" s="121"/>
      <c r="AL78" s="121"/>
      <c r="AM78" s="121"/>
      <c r="AN78" s="121"/>
      <c r="AO78" s="123">
        <f t="shared" si="16"/>
        <v>0</v>
      </c>
      <c r="AP78" s="123">
        <f t="shared" si="88"/>
        <v>0</v>
      </c>
      <c r="AQ78" s="124">
        <f t="shared" si="30"/>
        <v>0</v>
      </c>
      <c r="AR78" s="123">
        <f t="shared" si="89"/>
        <v>0</v>
      </c>
      <c r="AS78" s="124">
        <f t="shared" si="32"/>
        <v>0</v>
      </c>
      <c r="AT78" s="123">
        <f t="shared" si="18"/>
        <v>0</v>
      </c>
      <c r="AU78" s="124">
        <f t="shared" si="33"/>
        <v>0</v>
      </c>
      <c r="AV78" s="123">
        <f t="shared" si="19"/>
        <v>0</v>
      </c>
      <c r="AW78" s="124">
        <f t="shared" si="11"/>
        <v>0</v>
      </c>
      <c r="AX78" s="125">
        <f t="shared" si="20"/>
        <v>0</v>
      </c>
    </row>
    <row r="79" spans="1:50" s="11" customFormat="1" ht="15" hidden="1" customHeight="1" x14ac:dyDescent="0.25">
      <c r="A79" s="119">
        <v>26610</v>
      </c>
      <c r="B79" s="129" t="s">
        <v>76</v>
      </c>
      <c r="C79" s="121">
        <f>'proy 1'!C79+'proy 2'!C79+'proy 3'!C79+'proy 4'!C79+'proy 5'!C79</f>
        <v>0</v>
      </c>
      <c r="D79" s="122">
        <f>'proy 1'!D79+'proy 2'!D79+'proy 3'!D79+'proy 4'!D79+'proy 5'!D79</f>
        <v>0</v>
      </c>
      <c r="E79" s="121">
        <f t="shared" si="81"/>
        <v>0</v>
      </c>
      <c r="F79" s="122">
        <f>'proy 1'!F79+'proy 2'!F79+'proy 3'!F79+'proy 4'!F79+'proy 5'!F79</f>
        <v>0</v>
      </c>
      <c r="G79" s="122">
        <f>'proy 1'!G79+'proy 2'!G79+'proy 3'!G79+'proy 4'!G79+'proy 5'!G79</f>
        <v>0</v>
      </c>
      <c r="H79" s="122">
        <f>'proy 1'!H79+'proy 2'!H79+'proy 3'!H79+'proy 4'!H79+'proy 5'!H79</f>
        <v>0</v>
      </c>
      <c r="I79" s="122">
        <f>'proy 1'!I79+'proy 2'!I79+'proy 3'!I79+'proy 4'!I79+'proy 5'!I79</f>
        <v>0</v>
      </c>
      <c r="J79" s="122">
        <f>'proy 1'!J79+'proy 2'!J79+'proy 3'!J79+'proy 4'!J79+'proy 5'!J79</f>
        <v>0</v>
      </c>
      <c r="K79" s="122">
        <f>'proy 1'!K79+'proy 2'!K79+'proy 3'!K79+'proy 4'!K79+'proy 5'!K79</f>
        <v>0</v>
      </c>
      <c r="L79" s="123">
        <f t="shared" si="82"/>
        <v>0</v>
      </c>
      <c r="M79" s="124">
        <f t="shared" si="21"/>
        <v>0</v>
      </c>
      <c r="N79" s="123">
        <f t="shared" si="83"/>
        <v>0</v>
      </c>
      <c r="O79" s="124">
        <f t="shared" si="23"/>
        <v>0</v>
      </c>
      <c r="P79" s="122">
        <f>'proy 1'!P79+'proy 2'!P79+'proy 3'!P79+'proy 4'!P79+'proy 5'!P79</f>
        <v>0</v>
      </c>
      <c r="Q79" s="122">
        <f>'proy 1'!Q79+'proy 2'!Q79+'proy 3'!Q79+'proy 4'!Q79+'proy 5'!Q79</f>
        <v>0</v>
      </c>
      <c r="R79" s="122">
        <f>'proy 1'!R79+'proy 2'!R79+'proy 3'!R79+'proy 4'!R79+'proy 5'!R79</f>
        <v>0</v>
      </c>
      <c r="S79" s="122">
        <f>'proy 1'!S79+'proy 2'!S79+'proy 3'!S79+'proy 4'!S79+'proy 5'!S79</f>
        <v>0</v>
      </c>
      <c r="T79" s="122">
        <f>'proy 1'!T79+'proy 2'!T79+'proy 3'!T79+'proy 4'!T79+'proy 5'!T79</f>
        <v>0</v>
      </c>
      <c r="U79" s="122">
        <f>'proy 1'!U79+'proy 2'!U79+'proy 3'!U79+'proy 4'!U79+'proy 5'!U79</f>
        <v>0</v>
      </c>
      <c r="V79" s="123">
        <f t="shared" si="84"/>
        <v>0</v>
      </c>
      <c r="W79" s="124">
        <f t="shared" si="24"/>
        <v>0</v>
      </c>
      <c r="X79" s="123">
        <f t="shared" si="85"/>
        <v>0</v>
      </c>
      <c r="Y79" s="124">
        <f t="shared" si="26"/>
        <v>0</v>
      </c>
      <c r="Z79" s="121"/>
      <c r="AA79" s="121"/>
      <c r="AB79" s="121"/>
      <c r="AC79" s="121"/>
      <c r="AD79" s="121"/>
      <c r="AE79" s="121"/>
      <c r="AF79" s="123">
        <f t="shared" si="86"/>
        <v>0</v>
      </c>
      <c r="AG79" s="124">
        <f t="shared" si="27"/>
        <v>0</v>
      </c>
      <c r="AH79" s="123">
        <f t="shared" si="87"/>
        <v>0</v>
      </c>
      <c r="AI79" s="124">
        <f t="shared" si="29"/>
        <v>0</v>
      </c>
      <c r="AJ79" s="121"/>
      <c r="AK79" s="121"/>
      <c r="AL79" s="121"/>
      <c r="AM79" s="121"/>
      <c r="AN79" s="121"/>
      <c r="AO79" s="123">
        <f t="shared" si="16"/>
        <v>0</v>
      </c>
      <c r="AP79" s="123">
        <f t="shared" si="88"/>
        <v>0</v>
      </c>
      <c r="AQ79" s="124">
        <f t="shared" si="30"/>
        <v>0</v>
      </c>
      <c r="AR79" s="123">
        <f t="shared" si="89"/>
        <v>0</v>
      </c>
      <c r="AS79" s="124">
        <f t="shared" si="32"/>
        <v>0</v>
      </c>
      <c r="AT79" s="123">
        <f t="shared" si="18"/>
        <v>0</v>
      </c>
      <c r="AU79" s="124">
        <f t="shared" si="33"/>
        <v>0</v>
      </c>
      <c r="AV79" s="123">
        <f t="shared" si="19"/>
        <v>0</v>
      </c>
      <c r="AW79" s="124">
        <f t="shared" si="11"/>
        <v>0</v>
      </c>
      <c r="AX79" s="125">
        <f t="shared" si="20"/>
        <v>0</v>
      </c>
    </row>
    <row r="80" spans="1:50" s="11" customFormat="1" ht="15.75" hidden="1" customHeight="1" x14ac:dyDescent="0.25">
      <c r="A80" s="126">
        <v>26620</v>
      </c>
      <c r="B80" s="129" t="s">
        <v>77</v>
      </c>
      <c r="C80" s="121">
        <f>'proy 1'!C80+'proy 2'!C80+'proy 3'!C80+'proy 4'!C80+'proy 5'!C80</f>
        <v>0</v>
      </c>
      <c r="D80" s="122">
        <f>'proy 1'!D80+'proy 2'!D80+'proy 3'!D80+'proy 4'!D80+'proy 5'!D80</f>
        <v>0</v>
      </c>
      <c r="E80" s="121">
        <f t="shared" si="81"/>
        <v>0</v>
      </c>
      <c r="F80" s="122">
        <f>'proy 1'!F80+'proy 2'!F80+'proy 3'!F80+'proy 4'!F80+'proy 5'!F80</f>
        <v>0</v>
      </c>
      <c r="G80" s="122">
        <f>'proy 1'!G80+'proy 2'!G80+'proy 3'!G80+'proy 4'!G80+'proy 5'!G80</f>
        <v>0</v>
      </c>
      <c r="H80" s="122">
        <f>'proy 1'!H80+'proy 2'!H80+'proy 3'!H80+'proy 4'!H80+'proy 5'!H80</f>
        <v>0</v>
      </c>
      <c r="I80" s="122">
        <f>'proy 1'!I80+'proy 2'!I80+'proy 3'!I80+'proy 4'!I80+'proy 5'!I80</f>
        <v>0</v>
      </c>
      <c r="J80" s="122">
        <f>'proy 1'!J80+'proy 2'!J80+'proy 3'!J80+'proy 4'!J80+'proy 5'!J80</f>
        <v>0</v>
      </c>
      <c r="K80" s="122">
        <f>'proy 1'!K80+'proy 2'!K80+'proy 3'!K80+'proy 4'!K80+'proy 5'!K80</f>
        <v>0</v>
      </c>
      <c r="L80" s="123">
        <f t="shared" si="82"/>
        <v>0</v>
      </c>
      <c r="M80" s="124">
        <f t="shared" si="21"/>
        <v>0</v>
      </c>
      <c r="N80" s="123">
        <f t="shared" si="83"/>
        <v>0</v>
      </c>
      <c r="O80" s="124">
        <f t="shared" si="23"/>
        <v>0</v>
      </c>
      <c r="P80" s="122">
        <f>'proy 1'!P80+'proy 2'!P80+'proy 3'!P80+'proy 4'!P80+'proy 5'!P80</f>
        <v>0</v>
      </c>
      <c r="Q80" s="122">
        <f>'proy 1'!Q80+'proy 2'!Q80+'proy 3'!Q80+'proy 4'!Q80+'proy 5'!Q80</f>
        <v>0</v>
      </c>
      <c r="R80" s="122">
        <f>'proy 1'!R80+'proy 2'!R80+'proy 3'!R80+'proy 4'!R80+'proy 5'!R80</f>
        <v>0</v>
      </c>
      <c r="S80" s="122">
        <f>'proy 1'!S80+'proy 2'!S80+'proy 3'!S80+'proy 4'!S80+'proy 5'!S80</f>
        <v>0</v>
      </c>
      <c r="T80" s="122">
        <f>'proy 1'!T80+'proy 2'!T80+'proy 3'!T80+'proy 4'!T80+'proy 5'!T80</f>
        <v>0</v>
      </c>
      <c r="U80" s="122">
        <f>'proy 1'!U80+'proy 2'!U80+'proy 3'!U80+'proy 4'!U80+'proy 5'!U80</f>
        <v>0</v>
      </c>
      <c r="V80" s="123">
        <f t="shared" si="84"/>
        <v>0</v>
      </c>
      <c r="W80" s="124">
        <f t="shared" si="24"/>
        <v>0</v>
      </c>
      <c r="X80" s="123">
        <f t="shared" si="85"/>
        <v>0</v>
      </c>
      <c r="Y80" s="124">
        <f t="shared" si="26"/>
        <v>0</v>
      </c>
      <c r="Z80" s="121"/>
      <c r="AA80" s="121"/>
      <c r="AB80" s="121"/>
      <c r="AC80" s="121"/>
      <c r="AD80" s="121"/>
      <c r="AE80" s="121"/>
      <c r="AF80" s="123">
        <f t="shared" si="86"/>
        <v>0</v>
      </c>
      <c r="AG80" s="124">
        <f t="shared" si="27"/>
        <v>0</v>
      </c>
      <c r="AH80" s="123">
        <f t="shared" si="87"/>
        <v>0</v>
      </c>
      <c r="AI80" s="124">
        <f t="shared" si="29"/>
        <v>0</v>
      </c>
      <c r="AJ80" s="121"/>
      <c r="AK80" s="121"/>
      <c r="AL80" s="121"/>
      <c r="AM80" s="121"/>
      <c r="AN80" s="121"/>
      <c r="AO80" s="123">
        <f t="shared" si="16"/>
        <v>0</v>
      </c>
      <c r="AP80" s="123">
        <f t="shared" si="88"/>
        <v>0</v>
      </c>
      <c r="AQ80" s="124">
        <f t="shared" si="30"/>
        <v>0</v>
      </c>
      <c r="AR80" s="123">
        <f t="shared" si="89"/>
        <v>0</v>
      </c>
      <c r="AS80" s="124">
        <f t="shared" si="32"/>
        <v>0</v>
      </c>
      <c r="AT80" s="123">
        <f t="shared" si="18"/>
        <v>0</v>
      </c>
      <c r="AU80" s="124">
        <f t="shared" si="33"/>
        <v>0</v>
      </c>
      <c r="AV80" s="123">
        <f t="shared" si="19"/>
        <v>0</v>
      </c>
      <c r="AW80" s="124">
        <f t="shared" si="11"/>
        <v>0</v>
      </c>
      <c r="AX80" s="125">
        <f t="shared" si="20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90">SUM(C81:D81)</f>
        <v>0</v>
      </c>
      <c r="F81" s="56"/>
      <c r="G81" s="56"/>
      <c r="H81" s="36"/>
      <c r="I81" s="36"/>
      <c r="J81" s="36"/>
      <c r="K81" s="36"/>
      <c r="L81" s="33">
        <f t="shared" si="82"/>
        <v>0</v>
      </c>
      <c r="M81" s="34">
        <f t="shared" si="21"/>
        <v>0</v>
      </c>
      <c r="N81" s="33">
        <f t="shared" si="83"/>
        <v>0</v>
      </c>
      <c r="O81" s="34">
        <f t="shared" si="23"/>
        <v>0</v>
      </c>
      <c r="P81" s="65"/>
      <c r="Q81" s="65"/>
      <c r="R81" s="66"/>
      <c r="S81" s="66"/>
      <c r="T81" s="66"/>
      <c r="U81" s="66"/>
      <c r="V81" s="33">
        <f t="shared" si="84"/>
        <v>0</v>
      </c>
      <c r="W81" s="34">
        <f t="shared" si="24"/>
        <v>0</v>
      </c>
      <c r="X81" s="33">
        <f t="shared" si="85"/>
        <v>0</v>
      </c>
      <c r="Y81" s="34">
        <f t="shared" si="26"/>
        <v>0</v>
      </c>
      <c r="Z81" s="36"/>
      <c r="AA81" s="36"/>
      <c r="AB81" s="36"/>
      <c r="AC81" s="36"/>
      <c r="AD81" s="36"/>
      <c r="AE81" s="36"/>
      <c r="AF81" s="33">
        <f t="shared" si="86"/>
        <v>0</v>
      </c>
      <c r="AG81" s="34">
        <f t="shared" si="27"/>
        <v>0</v>
      </c>
      <c r="AH81" s="33">
        <f t="shared" si="87"/>
        <v>0</v>
      </c>
      <c r="AI81" s="34">
        <f t="shared" si="29"/>
        <v>0</v>
      </c>
      <c r="AJ81" s="36"/>
      <c r="AK81" s="36"/>
      <c r="AL81" s="36"/>
      <c r="AM81" s="36"/>
      <c r="AN81" s="36"/>
      <c r="AO81" s="36"/>
      <c r="AP81" s="33">
        <f t="shared" si="88"/>
        <v>0</v>
      </c>
      <c r="AQ81" s="34">
        <f t="shared" si="30"/>
        <v>0</v>
      </c>
      <c r="AR81" s="33">
        <f t="shared" si="89"/>
        <v>0</v>
      </c>
      <c r="AS81" s="34">
        <f t="shared" si="32"/>
        <v>0</v>
      </c>
      <c r="AT81" s="33">
        <f t="shared" si="18"/>
        <v>0</v>
      </c>
      <c r="AU81" s="34">
        <f t="shared" si="33"/>
        <v>0</v>
      </c>
      <c r="AV81" s="33">
        <f t="shared" si="19"/>
        <v>0</v>
      </c>
      <c r="AW81" s="34">
        <f t="shared" si="11"/>
        <v>0</v>
      </c>
      <c r="AX81" s="57">
        <f t="shared" si="20"/>
        <v>0</v>
      </c>
    </row>
    <row r="82" spans="1:50" s="11" customFormat="1" ht="15.75" hidden="1" customHeight="1" x14ac:dyDescent="0.25">
      <c r="A82" s="119">
        <v>26990</v>
      </c>
      <c r="B82" s="129" t="s">
        <v>78</v>
      </c>
      <c r="C82" s="121">
        <f>'proy 1'!C82+'proy 2'!C82+'proy 3'!C82+'proy 4'!C82+'proy 5'!C82</f>
        <v>0</v>
      </c>
      <c r="D82" s="122">
        <f>'proy 1'!D82+'proy 2'!D82+'proy 3'!D82+'proy 4'!D82+'proy 5'!D82</f>
        <v>0</v>
      </c>
      <c r="E82" s="121">
        <f t="shared" si="81"/>
        <v>0</v>
      </c>
      <c r="F82" s="122">
        <f>'proy 1'!F82+'proy 2'!F82+'proy 3'!F82+'proy 4'!F82+'proy 5'!F82</f>
        <v>0</v>
      </c>
      <c r="G82" s="122">
        <f>'proy 1'!G82+'proy 2'!G82+'proy 3'!G82+'proy 4'!G82+'proy 5'!G82</f>
        <v>0</v>
      </c>
      <c r="H82" s="122">
        <f>'proy 1'!H82+'proy 2'!H82+'proy 3'!H82+'proy 4'!H82+'proy 5'!H82</f>
        <v>0</v>
      </c>
      <c r="I82" s="122">
        <f>'proy 1'!I82+'proy 2'!I82+'proy 3'!I82+'proy 4'!I82+'proy 5'!I82</f>
        <v>0</v>
      </c>
      <c r="J82" s="122">
        <f>'proy 1'!J82+'proy 2'!J82+'proy 3'!J82+'proy 4'!J82+'proy 5'!J82</f>
        <v>0</v>
      </c>
      <c r="K82" s="122">
        <f>'proy 1'!K82+'proy 2'!K82+'proy 3'!K82+'proy 4'!K82+'proy 5'!K82</f>
        <v>0</v>
      </c>
      <c r="L82" s="123">
        <f t="shared" si="82"/>
        <v>0</v>
      </c>
      <c r="M82" s="124">
        <f t="shared" si="21"/>
        <v>0</v>
      </c>
      <c r="N82" s="123">
        <f t="shared" si="83"/>
        <v>0</v>
      </c>
      <c r="O82" s="124">
        <f t="shared" si="23"/>
        <v>0</v>
      </c>
      <c r="P82" s="122">
        <f>'proy 1'!P82+'proy 2'!P82+'proy 3'!P82+'proy 4'!P82+'proy 5'!P82</f>
        <v>0</v>
      </c>
      <c r="Q82" s="122">
        <f>'proy 1'!Q82+'proy 2'!Q82+'proy 3'!Q82+'proy 4'!Q82+'proy 5'!Q82</f>
        <v>0</v>
      </c>
      <c r="R82" s="122">
        <f>'proy 1'!R82+'proy 2'!R82+'proy 3'!R82+'proy 4'!R82+'proy 5'!R82</f>
        <v>0</v>
      </c>
      <c r="S82" s="122">
        <f>'proy 1'!S82+'proy 2'!S82+'proy 3'!S82+'proy 4'!S82+'proy 5'!S82</f>
        <v>0</v>
      </c>
      <c r="T82" s="122">
        <f>'proy 1'!T82+'proy 2'!T82+'proy 3'!T82+'proy 4'!T82+'proy 5'!T82</f>
        <v>0</v>
      </c>
      <c r="U82" s="122">
        <f>'proy 1'!U82+'proy 2'!U82+'proy 3'!U82+'proy 4'!U82+'proy 5'!U82</f>
        <v>0</v>
      </c>
      <c r="V82" s="123">
        <f t="shared" si="84"/>
        <v>0</v>
      </c>
      <c r="W82" s="124">
        <f t="shared" si="24"/>
        <v>0</v>
      </c>
      <c r="X82" s="123">
        <f t="shared" si="85"/>
        <v>0</v>
      </c>
      <c r="Y82" s="124">
        <f t="shared" si="26"/>
        <v>0</v>
      </c>
      <c r="Z82" s="121"/>
      <c r="AA82" s="121"/>
      <c r="AB82" s="121"/>
      <c r="AC82" s="121"/>
      <c r="AD82" s="121"/>
      <c r="AE82" s="121"/>
      <c r="AF82" s="123">
        <f t="shared" si="86"/>
        <v>0</v>
      </c>
      <c r="AG82" s="124">
        <f t="shared" si="27"/>
        <v>0</v>
      </c>
      <c r="AH82" s="123">
        <f t="shared" si="87"/>
        <v>0</v>
      </c>
      <c r="AI82" s="124">
        <f t="shared" si="29"/>
        <v>0</v>
      </c>
      <c r="AJ82" s="121"/>
      <c r="AK82" s="121"/>
      <c r="AL82" s="121"/>
      <c r="AM82" s="121"/>
      <c r="AN82" s="121"/>
      <c r="AO82" s="123">
        <f t="shared" si="16"/>
        <v>0</v>
      </c>
      <c r="AP82" s="123">
        <f t="shared" si="88"/>
        <v>0</v>
      </c>
      <c r="AQ82" s="124">
        <f t="shared" si="30"/>
        <v>0</v>
      </c>
      <c r="AR82" s="123">
        <f t="shared" si="89"/>
        <v>0</v>
      </c>
      <c r="AS82" s="124">
        <f t="shared" si="32"/>
        <v>0</v>
      </c>
      <c r="AT82" s="123">
        <f t="shared" si="18"/>
        <v>0</v>
      </c>
      <c r="AU82" s="124">
        <f t="shared" si="33"/>
        <v>0</v>
      </c>
      <c r="AV82" s="123">
        <f t="shared" si="19"/>
        <v>0</v>
      </c>
      <c r="AW82" s="124">
        <f t="shared" si="11"/>
        <v>0</v>
      </c>
      <c r="AX82" s="125">
        <f t="shared" si="20"/>
        <v>0</v>
      </c>
    </row>
    <row r="83" spans="1:50" s="20" customFormat="1" ht="15" hidden="1" x14ac:dyDescent="0.25">
      <c r="A83" s="131">
        <v>30000</v>
      </c>
      <c r="B83" s="139" t="s">
        <v>79</v>
      </c>
      <c r="C83" s="71">
        <f>SUM(C84:C97)+SUM(C100:C112)</f>
        <v>0</v>
      </c>
      <c r="D83" s="71">
        <f t="shared" ref="D83:L83" si="91">SUM(D84:D97)+SUM(D100:D112)</f>
        <v>0</v>
      </c>
      <c r="E83" s="71">
        <f t="shared" si="91"/>
        <v>0</v>
      </c>
      <c r="F83" s="71">
        <f t="shared" si="91"/>
        <v>0</v>
      </c>
      <c r="G83" s="71">
        <f t="shared" si="91"/>
        <v>0</v>
      </c>
      <c r="H83" s="71">
        <f t="shared" si="91"/>
        <v>0</v>
      </c>
      <c r="I83" s="71">
        <f t="shared" si="91"/>
        <v>0</v>
      </c>
      <c r="J83" s="71">
        <f t="shared" si="91"/>
        <v>0</v>
      </c>
      <c r="K83" s="71">
        <f t="shared" si="91"/>
        <v>0</v>
      </c>
      <c r="L83" s="71">
        <f t="shared" si="91"/>
        <v>0</v>
      </c>
      <c r="M83" s="26">
        <f>(IFERROR(L83/$E83,0))</f>
        <v>0</v>
      </c>
      <c r="N83" s="71">
        <f t="shared" ref="N83" si="92">SUM(N84:N97)+SUM(N100:N112)</f>
        <v>0</v>
      </c>
      <c r="O83" s="26">
        <f>(IFERROR(N83/L83,0))</f>
        <v>0</v>
      </c>
      <c r="P83" s="71">
        <f t="shared" ref="P83:V83" si="93">SUM(P84:P97)+SUM(P100:P112)</f>
        <v>0</v>
      </c>
      <c r="Q83" s="71">
        <f t="shared" si="93"/>
        <v>0</v>
      </c>
      <c r="R83" s="71">
        <f t="shared" si="93"/>
        <v>0</v>
      </c>
      <c r="S83" s="71">
        <f t="shared" si="93"/>
        <v>0</v>
      </c>
      <c r="T83" s="71">
        <f t="shared" si="93"/>
        <v>0</v>
      </c>
      <c r="U83" s="71">
        <f t="shared" si="93"/>
        <v>0</v>
      </c>
      <c r="V83" s="71">
        <f t="shared" si="93"/>
        <v>0</v>
      </c>
      <c r="W83" s="26">
        <f>(IFERROR(V83/$E83,0))</f>
        <v>0</v>
      </c>
      <c r="X83" s="71">
        <f t="shared" ref="X83" si="94">SUM(X84:X97)+SUM(X100:X112)</f>
        <v>0</v>
      </c>
      <c r="Y83" s="26">
        <f>(IFERROR(X83/V83,0))</f>
        <v>0</v>
      </c>
      <c r="Z83" s="71">
        <f t="shared" ref="Z83:AF83" si="95">SUM(Z84:Z97)+SUM(Z100:Z112)</f>
        <v>0</v>
      </c>
      <c r="AA83" s="71">
        <f t="shared" si="95"/>
        <v>0</v>
      </c>
      <c r="AB83" s="71">
        <f t="shared" si="95"/>
        <v>0</v>
      </c>
      <c r="AC83" s="71">
        <f t="shared" si="95"/>
        <v>0</v>
      </c>
      <c r="AD83" s="71">
        <f t="shared" si="95"/>
        <v>0</v>
      </c>
      <c r="AE83" s="71">
        <f t="shared" si="95"/>
        <v>0</v>
      </c>
      <c r="AF83" s="71">
        <f t="shared" si="95"/>
        <v>0</v>
      </c>
      <c r="AG83" s="26">
        <f>(IFERROR(AF83/$E83,0))</f>
        <v>0</v>
      </c>
      <c r="AH83" s="71">
        <f t="shared" ref="AH83" si="96">SUM(AH84:AH97)+SUM(AH100:AH112)</f>
        <v>0</v>
      </c>
      <c r="AI83" s="26">
        <f>(IFERROR(AH83/AF83,0))</f>
        <v>0</v>
      </c>
      <c r="AJ83" s="71">
        <f t="shared" ref="AJ83:AP83" si="97">SUM(AJ84:AJ97)+SUM(AJ100:AJ112)</f>
        <v>0</v>
      </c>
      <c r="AK83" s="71">
        <f t="shared" si="97"/>
        <v>0</v>
      </c>
      <c r="AL83" s="71">
        <f t="shared" si="97"/>
        <v>0</v>
      </c>
      <c r="AM83" s="71">
        <f t="shared" si="97"/>
        <v>0</v>
      </c>
      <c r="AN83" s="71">
        <f t="shared" si="97"/>
        <v>0</v>
      </c>
      <c r="AO83" s="71">
        <f t="shared" si="97"/>
        <v>0</v>
      </c>
      <c r="AP83" s="71">
        <f t="shared" si="97"/>
        <v>0</v>
      </c>
      <c r="AQ83" s="26">
        <f>(IFERROR(AP83/$E83,0))</f>
        <v>0</v>
      </c>
      <c r="AR83" s="71">
        <f t="shared" ref="AR83" si="98">SUM(AR84:AR97)+SUM(AR100:AR112)</f>
        <v>0</v>
      </c>
      <c r="AS83" s="26">
        <f>(IFERROR(AR83/AP83,0))</f>
        <v>0</v>
      </c>
      <c r="AT83" s="71">
        <f t="shared" ref="AT83" si="99">SUM(AT84:AT97)+SUM(AT100:AT112)</f>
        <v>0</v>
      </c>
      <c r="AU83" s="26">
        <f>(IFERROR(AT83/$E83,0))</f>
        <v>0</v>
      </c>
      <c r="AV83" s="71">
        <f t="shared" ref="AV83" si="100">SUM(AV84:AV97)+SUM(AV100:AV112)</f>
        <v>0</v>
      </c>
      <c r="AW83" s="26">
        <f>(IFERROR(AV83/AT83,0))</f>
        <v>0</v>
      </c>
      <c r="AX83" s="71">
        <f t="shared" ref="AX83" si="101">SUM(AX84:AX97)+SUM(AX100:AX112)</f>
        <v>0</v>
      </c>
    </row>
    <row r="84" spans="1:50" s="11" customFormat="1" ht="15" hidden="1" customHeight="1" x14ac:dyDescent="0.25">
      <c r="A84" s="126">
        <v>31110</v>
      </c>
      <c r="B84" s="129" t="s">
        <v>146</v>
      </c>
      <c r="C84" s="121">
        <v>0</v>
      </c>
      <c r="D84" s="121">
        <v>0</v>
      </c>
      <c r="E84" s="121">
        <f t="shared" ref="E84:E112" si="102">SUM(C84:D84)</f>
        <v>0</v>
      </c>
      <c r="F84" s="140">
        <f>'proy 1'!D84+'proy 2'!D84+'proy 3'!D84+'proy 4'!D84+'proy 5'!D84</f>
        <v>0</v>
      </c>
      <c r="G84" s="140"/>
      <c r="H84" s="137">
        <f>'proy 1'!E84+'proy 2'!E84+'proy 3'!E84+'proy 4'!E84+'proy 5'!E84</f>
        <v>0</v>
      </c>
      <c r="I84" s="137"/>
      <c r="J84" s="137">
        <f>'proy 1'!F84+'proy 2'!F84+'proy 3'!F84+'proy 4'!F84+'proy 5'!F84</f>
        <v>0</v>
      </c>
      <c r="K84" s="137"/>
      <c r="L84" s="123">
        <f t="shared" ref="L84:L112" si="103">F84+H84+J84</f>
        <v>0</v>
      </c>
      <c r="M84" s="124">
        <f t="shared" ref="M84:M138" si="104">(IFERROR(L84/$E84,0))</f>
        <v>0</v>
      </c>
      <c r="N84" s="123">
        <f t="shared" ref="N84:N112" si="105">G84+I84+K84</f>
        <v>0</v>
      </c>
      <c r="O84" s="124">
        <f t="shared" ref="O84:O138" si="106">(IFERROR(N84/L84,0))</f>
        <v>0</v>
      </c>
      <c r="P84" s="137">
        <f>'proy 1'!I84+'proy 2'!I84+'proy 3'!I84+'proy 4'!I84+'proy 5'!I84</f>
        <v>0</v>
      </c>
      <c r="Q84" s="137"/>
      <c r="R84" s="137">
        <f>'proy 1'!J84+'proy 2'!J84+'proy 3'!J84+'proy 4'!J84+'proy 5'!J84</f>
        <v>0</v>
      </c>
      <c r="S84" s="137"/>
      <c r="T84" s="137">
        <f>'proy 1'!K84+'proy 2'!K84+'proy 3'!K84+'proy 4'!K84+'proy 5'!K84</f>
        <v>0</v>
      </c>
      <c r="U84" s="137"/>
      <c r="V84" s="123">
        <f t="shared" ref="V84:V112" si="107">P84+R84+T84</f>
        <v>0</v>
      </c>
      <c r="W84" s="124">
        <f t="shared" ref="W84:W138" si="108">(IFERROR(V84/$E84,0))</f>
        <v>0</v>
      </c>
      <c r="X84" s="123">
        <f t="shared" ref="X84:X112" si="109">Q84+S84+U84</f>
        <v>0</v>
      </c>
      <c r="Y84" s="124">
        <f t="shared" ref="Y84:Y138" si="110">(IFERROR(X84/V84,0))</f>
        <v>0</v>
      </c>
      <c r="Z84" s="137">
        <f>'proy 1'!N84+'proy 2'!N84+'proy 3'!N84+'proy 4'!N84+'proy 5'!N84</f>
        <v>0</v>
      </c>
      <c r="AA84" s="137"/>
      <c r="AB84" s="137">
        <f>'proy 1'!O84+'proy 2'!O84+'proy 3'!O84+'proy 4'!O84+'proy 5'!O84</f>
        <v>0</v>
      </c>
      <c r="AC84" s="137"/>
      <c r="AD84" s="137">
        <f>'proy 1'!P84+'proy 2'!P84+'proy 3'!P84+'proy 4'!P84+'proy 5'!P84</f>
        <v>0</v>
      </c>
      <c r="AE84" s="137"/>
      <c r="AF84" s="123">
        <f t="shared" ref="AF84:AF112" si="111">Z84+AB84+AD84</f>
        <v>0</v>
      </c>
      <c r="AG84" s="124">
        <f t="shared" ref="AG84:AG138" si="112">(IFERROR(AF84/$E84,0))</f>
        <v>0</v>
      </c>
      <c r="AH84" s="123">
        <f t="shared" ref="AH84:AH112" si="113">AA84+AC84+AE84</f>
        <v>0</v>
      </c>
      <c r="AI84" s="124">
        <f t="shared" ref="AI84:AI138" si="114">(IFERROR(AH84/AF84,0))</f>
        <v>0</v>
      </c>
      <c r="AJ84" s="137"/>
      <c r="AK84" s="137">
        <f>'proy 1'!T84+'proy 2'!T84+'proy 3'!T84+'proy 4'!T84+'proy 5'!T84</f>
        <v>0</v>
      </c>
      <c r="AL84" s="137"/>
      <c r="AM84" s="137">
        <f>'proy 1'!U84+'proy 2'!U84+'proy 3'!U84+'proy 4'!U84+'proy 5'!U84</f>
        <v>0</v>
      </c>
      <c r="AN84" s="137"/>
      <c r="AO84" s="123">
        <f t="shared" si="16"/>
        <v>0</v>
      </c>
      <c r="AP84" s="123">
        <f t="shared" ref="AP84:AP112" si="115">AJ84+AL84+AN84</f>
        <v>0</v>
      </c>
      <c r="AQ84" s="124">
        <f t="shared" ref="AQ84:AQ138" si="116">(IFERROR(AP84/$E84,0))</f>
        <v>0</v>
      </c>
      <c r="AR84" s="123">
        <f t="shared" ref="AR84:AR112" si="117">AK84+AM84+AO84</f>
        <v>0</v>
      </c>
      <c r="AS84" s="124">
        <f t="shared" ref="AS84:AS138" si="118">(IFERROR(AR84/AP84,0))</f>
        <v>0</v>
      </c>
      <c r="AT84" s="123">
        <f t="shared" si="18"/>
        <v>0</v>
      </c>
      <c r="AU84" s="124">
        <f t="shared" ref="AU84:AU138" si="119">(IFERROR(AT84/$E84,0))</f>
        <v>0</v>
      </c>
      <c r="AV84" s="123">
        <f t="shared" si="19"/>
        <v>0</v>
      </c>
      <c r="AW84" s="124">
        <f t="shared" ref="AW84:AW138" si="120">(IFERROR(AV84/AT84,0))</f>
        <v>0</v>
      </c>
      <c r="AX84" s="125">
        <f t="shared" si="20"/>
        <v>0</v>
      </c>
    </row>
    <row r="85" spans="1:50" s="11" customFormat="1" ht="15" hidden="1" customHeight="1" x14ac:dyDescent="0.25">
      <c r="A85" s="126">
        <v>31120</v>
      </c>
      <c r="B85" s="129" t="s">
        <v>80</v>
      </c>
      <c r="C85" s="121">
        <v>0</v>
      </c>
      <c r="D85" s="121">
        <v>0</v>
      </c>
      <c r="E85" s="121">
        <f t="shared" si="102"/>
        <v>0</v>
      </c>
      <c r="F85" s="140">
        <f>'proy 1'!D85+'proy 2'!D85+'proy 3'!D85+'proy 4'!D85+'proy 5'!D85</f>
        <v>0</v>
      </c>
      <c r="G85" s="140"/>
      <c r="H85" s="137">
        <f>'proy 1'!E85+'proy 2'!E85+'proy 3'!E85+'proy 4'!E85+'proy 5'!E85</f>
        <v>0</v>
      </c>
      <c r="I85" s="137"/>
      <c r="J85" s="137">
        <f>'proy 1'!F85+'proy 2'!F85+'proy 3'!F85+'proy 4'!F85+'proy 5'!F85</f>
        <v>0</v>
      </c>
      <c r="K85" s="137"/>
      <c r="L85" s="123">
        <f t="shared" si="103"/>
        <v>0</v>
      </c>
      <c r="M85" s="124">
        <f t="shared" si="104"/>
        <v>0</v>
      </c>
      <c r="N85" s="123">
        <f t="shared" si="105"/>
        <v>0</v>
      </c>
      <c r="O85" s="124">
        <f t="shared" si="106"/>
        <v>0</v>
      </c>
      <c r="P85" s="137">
        <f>'proy 1'!I85+'proy 2'!I85+'proy 3'!I85+'proy 4'!I85+'proy 5'!I85</f>
        <v>0</v>
      </c>
      <c r="Q85" s="137"/>
      <c r="R85" s="137">
        <f>'proy 1'!J85+'proy 2'!J85+'proy 3'!J85+'proy 4'!J85+'proy 5'!J85</f>
        <v>0</v>
      </c>
      <c r="S85" s="137"/>
      <c r="T85" s="137">
        <f>'proy 1'!K85+'proy 2'!K85+'proy 3'!K85+'proy 4'!K85+'proy 5'!K85</f>
        <v>0</v>
      </c>
      <c r="U85" s="137"/>
      <c r="V85" s="123">
        <f t="shared" si="107"/>
        <v>0</v>
      </c>
      <c r="W85" s="124">
        <f t="shared" si="108"/>
        <v>0</v>
      </c>
      <c r="X85" s="123">
        <f t="shared" si="109"/>
        <v>0</v>
      </c>
      <c r="Y85" s="124">
        <f t="shared" si="110"/>
        <v>0</v>
      </c>
      <c r="Z85" s="137">
        <f>'proy 1'!N85+'proy 2'!N85+'proy 3'!N85+'proy 4'!N85+'proy 5'!N85</f>
        <v>0</v>
      </c>
      <c r="AA85" s="137"/>
      <c r="AB85" s="137">
        <f>'proy 1'!O85+'proy 2'!O85+'proy 3'!O85+'proy 4'!O85+'proy 5'!O85</f>
        <v>0</v>
      </c>
      <c r="AC85" s="137"/>
      <c r="AD85" s="137">
        <f>'proy 1'!P85+'proy 2'!P85+'proy 3'!P85+'proy 4'!P85+'proy 5'!P85</f>
        <v>0</v>
      </c>
      <c r="AE85" s="137"/>
      <c r="AF85" s="123">
        <f t="shared" si="111"/>
        <v>0</v>
      </c>
      <c r="AG85" s="124">
        <f t="shared" si="112"/>
        <v>0</v>
      </c>
      <c r="AH85" s="123">
        <f t="shared" si="113"/>
        <v>0</v>
      </c>
      <c r="AI85" s="124">
        <f t="shared" si="114"/>
        <v>0</v>
      </c>
      <c r="AJ85" s="137"/>
      <c r="AK85" s="137">
        <f>'proy 1'!T85+'proy 2'!T85+'proy 3'!T85+'proy 4'!T85+'proy 5'!T85</f>
        <v>0</v>
      </c>
      <c r="AL85" s="137"/>
      <c r="AM85" s="137">
        <f>'proy 1'!U85+'proy 2'!U85+'proy 3'!U85+'proy 4'!U85+'proy 5'!U85</f>
        <v>0</v>
      </c>
      <c r="AN85" s="137"/>
      <c r="AO85" s="123">
        <f t="shared" si="16"/>
        <v>0</v>
      </c>
      <c r="AP85" s="123">
        <f t="shared" si="115"/>
        <v>0</v>
      </c>
      <c r="AQ85" s="124">
        <f t="shared" si="116"/>
        <v>0</v>
      </c>
      <c r="AR85" s="123">
        <f t="shared" si="117"/>
        <v>0</v>
      </c>
      <c r="AS85" s="124">
        <f t="shared" si="118"/>
        <v>0</v>
      </c>
      <c r="AT85" s="123">
        <f t="shared" si="18"/>
        <v>0</v>
      </c>
      <c r="AU85" s="124">
        <f t="shared" si="119"/>
        <v>0</v>
      </c>
      <c r="AV85" s="123">
        <f t="shared" si="19"/>
        <v>0</v>
      </c>
      <c r="AW85" s="124">
        <f t="shared" si="120"/>
        <v>0</v>
      </c>
      <c r="AX85" s="125">
        <f t="shared" si="20"/>
        <v>0</v>
      </c>
    </row>
    <row r="86" spans="1:50" s="11" customFormat="1" ht="15" hidden="1" customHeight="1" x14ac:dyDescent="0.25">
      <c r="A86" s="126">
        <v>31140</v>
      </c>
      <c r="B86" s="129" t="s">
        <v>81</v>
      </c>
      <c r="C86" s="121">
        <v>0</v>
      </c>
      <c r="D86" s="121">
        <v>0</v>
      </c>
      <c r="E86" s="121">
        <f t="shared" si="102"/>
        <v>0</v>
      </c>
      <c r="F86" s="140">
        <f>'proy 1'!D86+'proy 2'!D86+'proy 3'!D86+'proy 4'!D86+'proy 5'!D86</f>
        <v>0</v>
      </c>
      <c r="G86" s="140"/>
      <c r="H86" s="137">
        <f>'proy 1'!E86+'proy 2'!E86+'proy 3'!E86+'proy 4'!E86+'proy 5'!E86</f>
        <v>0</v>
      </c>
      <c r="I86" s="137"/>
      <c r="J86" s="137">
        <f>'proy 1'!F86+'proy 2'!F86+'proy 3'!F86+'proy 4'!F86+'proy 5'!F86</f>
        <v>0</v>
      </c>
      <c r="K86" s="137"/>
      <c r="L86" s="123">
        <f t="shared" si="103"/>
        <v>0</v>
      </c>
      <c r="M86" s="124">
        <f t="shared" si="104"/>
        <v>0</v>
      </c>
      <c r="N86" s="123">
        <f t="shared" si="105"/>
        <v>0</v>
      </c>
      <c r="O86" s="124">
        <f t="shared" si="106"/>
        <v>0</v>
      </c>
      <c r="P86" s="137">
        <f>'proy 1'!I86+'proy 2'!I86+'proy 3'!I86+'proy 4'!I86+'proy 5'!I86</f>
        <v>0</v>
      </c>
      <c r="Q86" s="137"/>
      <c r="R86" s="137">
        <f>'proy 1'!J86+'proy 2'!J86+'proy 3'!J86+'proy 4'!J86+'proy 5'!J86</f>
        <v>0</v>
      </c>
      <c r="S86" s="137"/>
      <c r="T86" s="137">
        <f>'proy 1'!K86+'proy 2'!K86+'proy 3'!K86+'proy 4'!K86+'proy 5'!K86</f>
        <v>0</v>
      </c>
      <c r="U86" s="137"/>
      <c r="V86" s="123">
        <f t="shared" si="107"/>
        <v>0</v>
      </c>
      <c r="W86" s="124">
        <f t="shared" si="108"/>
        <v>0</v>
      </c>
      <c r="X86" s="123">
        <f t="shared" si="109"/>
        <v>0</v>
      </c>
      <c r="Y86" s="124">
        <f t="shared" si="110"/>
        <v>0</v>
      </c>
      <c r="Z86" s="137">
        <f>'proy 1'!N86+'proy 2'!N86+'proy 3'!N86+'proy 4'!N86+'proy 5'!N86</f>
        <v>0</v>
      </c>
      <c r="AA86" s="137"/>
      <c r="AB86" s="137">
        <f>'proy 1'!O86+'proy 2'!O86+'proy 3'!O86+'proy 4'!O86+'proy 5'!O86</f>
        <v>0</v>
      </c>
      <c r="AC86" s="137"/>
      <c r="AD86" s="137">
        <f>'proy 1'!P86+'proy 2'!P86+'proy 3'!P86+'proy 4'!P86+'proy 5'!P86</f>
        <v>0</v>
      </c>
      <c r="AE86" s="137"/>
      <c r="AF86" s="123">
        <f t="shared" si="111"/>
        <v>0</v>
      </c>
      <c r="AG86" s="124">
        <f t="shared" si="112"/>
        <v>0</v>
      </c>
      <c r="AH86" s="123">
        <f t="shared" si="113"/>
        <v>0</v>
      </c>
      <c r="AI86" s="124">
        <f t="shared" si="114"/>
        <v>0</v>
      </c>
      <c r="AJ86" s="137"/>
      <c r="AK86" s="137">
        <f>'proy 1'!T86+'proy 2'!T86+'proy 3'!T86+'proy 4'!T86+'proy 5'!T86</f>
        <v>0</v>
      </c>
      <c r="AL86" s="137"/>
      <c r="AM86" s="137">
        <f>'proy 1'!U86+'proy 2'!U86+'proy 3'!U86+'proy 4'!U86+'proy 5'!U86</f>
        <v>0</v>
      </c>
      <c r="AN86" s="137"/>
      <c r="AO86" s="123">
        <f t="shared" si="16"/>
        <v>0</v>
      </c>
      <c r="AP86" s="123">
        <f t="shared" si="115"/>
        <v>0</v>
      </c>
      <c r="AQ86" s="124">
        <f t="shared" si="116"/>
        <v>0</v>
      </c>
      <c r="AR86" s="123">
        <f t="shared" si="117"/>
        <v>0</v>
      </c>
      <c r="AS86" s="124">
        <f t="shared" si="118"/>
        <v>0</v>
      </c>
      <c r="AT86" s="123">
        <f t="shared" si="18"/>
        <v>0</v>
      </c>
      <c r="AU86" s="124">
        <f t="shared" si="119"/>
        <v>0</v>
      </c>
      <c r="AV86" s="123">
        <f t="shared" si="19"/>
        <v>0</v>
      </c>
      <c r="AW86" s="124">
        <f t="shared" si="120"/>
        <v>0</v>
      </c>
      <c r="AX86" s="125">
        <f t="shared" si="20"/>
        <v>0</v>
      </c>
    </row>
    <row r="87" spans="1:50" s="11" customFormat="1" ht="15" hidden="1" customHeight="1" x14ac:dyDescent="0.25">
      <c r="A87" s="126">
        <v>31300</v>
      </c>
      <c r="B87" s="129" t="s">
        <v>82</v>
      </c>
      <c r="C87" s="121">
        <v>0</v>
      </c>
      <c r="D87" s="121">
        <v>0</v>
      </c>
      <c r="E87" s="121">
        <f t="shared" si="102"/>
        <v>0</v>
      </c>
      <c r="F87" s="140">
        <f>'proy 1'!D87+'proy 2'!D87+'proy 3'!D87+'proy 4'!D87+'proy 5'!D87</f>
        <v>0</v>
      </c>
      <c r="G87" s="140"/>
      <c r="H87" s="137">
        <f>'proy 1'!E87+'proy 2'!E87+'proy 3'!E87+'proy 4'!E87+'proy 5'!E87</f>
        <v>0</v>
      </c>
      <c r="I87" s="137"/>
      <c r="J87" s="137">
        <f>'proy 1'!F87+'proy 2'!F87+'proy 3'!F87+'proy 4'!F87+'proy 5'!F87</f>
        <v>0</v>
      </c>
      <c r="K87" s="137"/>
      <c r="L87" s="123">
        <f t="shared" si="103"/>
        <v>0</v>
      </c>
      <c r="M87" s="124">
        <f t="shared" si="104"/>
        <v>0</v>
      </c>
      <c r="N87" s="123">
        <f t="shared" si="105"/>
        <v>0</v>
      </c>
      <c r="O87" s="124">
        <f t="shared" si="106"/>
        <v>0</v>
      </c>
      <c r="P87" s="137">
        <f>'proy 1'!I87+'proy 2'!I87+'proy 3'!I87+'proy 4'!I87+'proy 5'!I87</f>
        <v>0</v>
      </c>
      <c r="Q87" s="137"/>
      <c r="R87" s="137">
        <f>'proy 1'!J87+'proy 2'!J87+'proy 3'!J87+'proy 4'!J87+'proy 5'!J87</f>
        <v>0</v>
      </c>
      <c r="S87" s="137"/>
      <c r="T87" s="137">
        <f>'proy 1'!K87+'proy 2'!K87+'proy 3'!K87+'proy 4'!K87+'proy 5'!K87</f>
        <v>0</v>
      </c>
      <c r="U87" s="137"/>
      <c r="V87" s="123">
        <f t="shared" si="107"/>
        <v>0</v>
      </c>
      <c r="W87" s="124">
        <f t="shared" si="108"/>
        <v>0</v>
      </c>
      <c r="X87" s="123">
        <f t="shared" si="109"/>
        <v>0</v>
      </c>
      <c r="Y87" s="124">
        <f t="shared" si="110"/>
        <v>0</v>
      </c>
      <c r="Z87" s="137">
        <f>'proy 1'!N87+'proy 2'!N87+'proy 3'!N87+'proy 4'!N87+'proy 5'!N87</f>
        <v>0</v>
      </c>
      <c r="AA87" s="137"/>
      <c r="AB87" s="137">
        <f>'proy 1'!O87+'proy 2'!O87+'proy 3'!O87+'proy 4'!O87+'proy 5'!O87</f>
        <v>0</v>
      </c>
      <c r="AC87" s="137"/>
      <c r="AD87" s="137">
        <f>'proy 1'!P87+'proy 2'!P87+'proy 3'!P87+'proy 4'!P87+'proy 5'!P87</f>
        <v>0</v>
      </c>
      <c r="AE87" s="137"/>
      <c r="AF87" s="123">
        <f t="shared" si="111"/>
        <v>0</v>
      </c>
      <c r="AG87" s="124">
        <f t="shared" si="112"/>
        <v>0</v>
      </c>
      <c r="AH87" s="123">
        <f t="shared" si="113"/>
        <v>0</v>
      </c>
      <c r="AI87" s="124">
        <f t="shared" si="114"/>
        <v>0</v>
      </c>
      <c r="AJ87" s="137"/>
      <c r="AK87" s="137">
        <f>'proy 1'!T87+'proy 2'!T87+'proy 3'!T87+'proy 4'!T87+'proy 5'!T87</f>
        <v>0</v>
      </c>
      <c r="AL87" s="137"/>
      <c r="AM87" s="137">
        <f>'proy 1'!U87+'proy 2'!U87+'proy 3'!U87+'proy 4'!U87+'proy 5'!U87</f>
        <v>0</v>
      </c>
      <c r="AN87" s="137"/>
      <c r="AO87" s="123">
        <f t="shared" si="16"/>
        <v>0</v>
      </c>
      <c r="AP87" s="123">
        <f t="shared" si="115"/>
        <v>0</v>
      </c>
      <c r="AQ87" s="124">
        <f t="shared" si="116"/>
        <v>0</v>
      </c>
      <c r="AR87" s="123">
        <f t="shared" si="117"/>
        <v>0</v>
      </c>
      <c r="AS87" s="124">
        <f t="shared" si="118"/>
        <v>0</v>
      </c>
      <c r="AT87" s="123">
        <f t="shared" si="18"/>
        <v>0</v>
      </c>
      <c r="AU87" s="124">
        <f t="shared" si="119"/>
        <v>0</v>
      </c>
      <c r="AV87" s="123">
        <f t="shared" si="19"/>
        <v>0</v>
      </c>
      <c r="AW87" s="124">
        <f t="shared" si="120"/>
        <v>0</v>
      </c>
      <c r="AX87" s="125">
        <f t="shared" si="20"/>
        <v>0</v>
      </c>
    </row>
    <row r="88" spans="1:50" s="11" customFormat="1" ht="15" hidden="1" customHeight="1" x14ac:dyDescent="0.25">
      <c r="A88" s="119">
        <v>32100</v>
      </c>
      <c r="B88" s="129" t="s">
        <v>83</v>
      </c>
      <c r="C88" s="121">
        <v>0</v>
      </c>
      <c r="D88" s="121">
        <v>0</v>
      </c>
      <c r="E88" s="121">
        <f t="shared" si="102"/>
        <v>0</v>
      </c>
      <c r="F88" s="140">
        <f>'proy 1'!D88+'proy 2'!D88+'proy 3'!D88+'proy 4'!D88+'proy 5'!D88</f>
        <v>0</v>
      </c>
      <c r="G88" s="140"/>
      <c r="H88" s="137">
        <f>'proy 1'!E88+'proy 2'!E88+'proy 3'!E88+'proy 4'!E88+'proy 5'!E88</f>
        <v>0</v>
      </c>
      <c r="I88" s="137"/>
      <c r="J88" s="137">
        <f>'proy 1'!F88+'proy 2'!F88+'proy 3'!F88+'proy 4'!F88+'proy 5'!F88</f>
        <v>0</v>
      </c>
      <c r="K88" s="137"/>
      <c r="L88" s="123">
        <f t="shared" si="103"/>
        <v>0</v>
      </c>
      <c r="M88" s="124">
        <f t="shared" si="104"/>
        <v>0</v>
      </c>
      <c r="N88" s="123">
        <f t="shared" si="105"/>
        <v>0</v>
      </c>
      <c r="O88" s="124">
        <f t="shared" si="106"/>
        <v>0</v>
      </c>
      <c r="P88" s="137">
        <f>'proy 1'!I88+'proy 2'!I88+'proy 3'!I88+'proy 4'!I88+'proy 5'!I88</f>
        <v>0</v>
      </c>
      <c r="Q88" s="137"/>
      <c r="R88" s="137">
        <f>'proy 1'!J88+'proy 2'!J88+'proy 3'!J88+'proy 4'!J88+'proy 5'!J88</f>
        <v>0</v>
      </c>
      <c r="S88" s="137"/>
      <c r="T88" s="137">
        <f>'proy 1'!K88+'proy 2'!K88+'proy 3'!K88+'proy 4'!K88+'proy 5'!K88</f>
        <v>0</v>
      </c>
      <c r="U88" s="137"/>
      <c r="V88" s="123">
        <f t="shared" si="107"/>
        <v>0</v>
      </c>
      <c r="W88" s="124">
        <f t="shared" si="108"/>
        <v>0</v>
      </c>
      <c r="X88" s="123">
        <f t="shared" si="109"/>
        <v>0</v>
      </c>
      <c r="Y88" s="124">
        <f t="shared" si="110"/>
        <v>0</v>
      </c>
      <c r="Z88" s="137">
        <f>'proy 1'!N88+'proy 2'!N88+'proy 3'!N88+'proy 4'!N88+'proy 5'!N88</f>
        <v>0</v>
      </c>
      <c r="AA88" s="137"/>
      <c r="AB88" s="137">
        <f>'proy 1'!O88+'proy 2'!O88+'proy 3'!O88+'proy 4'!O88+'proy 5'!O88</f>
        <v>0</v>
      </c>
      <c r="AC88" s="137"/>
      <c r="AD88" s="137">
        <f>'proy 1'!P88+'proy 2'!P88+'proy 3'!P88+'proy 4'!P88+'proy 5'!P88</f>
        <v>0</v>
      </c>
      <c r="AE88" s="137"/>
      <c r="AF88" s="123">
        <f t="shared" si="111"/>
        <v>0</v>
      </c>
      <c r="AG88" s="124">
        <f t="shared" si="112"/>
        <v>0</v>
      </c>
      <c r="AH88" s="123">
        <f t="shared" si="113"/>
        <v>0</v>
      </c>
      <c r="AI88" s="124">
        <f t="shared" si="114"/>
        <v>0</v>
      </c>
      <c r="AJ88" s="137"/>
      <c r="AK88" s="137">
        <f>'proy 1'!T88+'proy 2'!T88+'proy 3'!T88+'proy 4'!T88+'proy 5'!T88</f>
        <v>0</v>
      </c>
      <c r="AL88" s="137"/>
      <c r="AM88" s="137">
        <f>'proy 1'!U88+'proy 2'!U88+'proy 3'!U88+'proy 4'!U88+'proy 5'!U88</f>
        <v>0</v>
      </c>
      <c r="AN88" s="137"/>
      <c r="AO88" s="123">
        <f t="shared" si="16"/>
        <v>0</v>
      </c>
      <c r="AP88" s="123">
        <f t="shared" si="115"/>
        <v>0</v>
      </c>
      <c r="AQ88" s="124">
        <f t="shared" si="116"/>
        <v>0</v>
      </c>
      <c r="AR88" s="123">
        <f t="shared" si="117"/>
        <v>0</v>
      </c>
      <c r="AS88" s="124">
        <f t="shared" si="118"/>
        <v>0</v>
      </c>
      <c r="AT88" s="123">
        <f t="shared" si="18"/>
        <v>0</v>
      </c>
      <c r="AU88" s="124">
        <f t="shared" si="119"/>
        <v>0</v>
      </c>
      <c r="AV88" s="123">
        <f t="shared" si="19"/>
        <v>0</v>
      </c>
      <c r="AW88" s="124">
        <f t="shared" si="120"/>
        <v>0</v>
      </c>
      <c r="AX88" s="125">
        <f t="shared" si="20"/>
        <v>0</v>
      </c>
    </row>
    <row r="89" spans="1:50" s="11" customFormat="1" ht="15" hidden="1" customHeight="1" x14ac:dyDescent="0.25">
      <c r="A89" s="119">
        <v>32200</v>
      </c>
      <c r="B89" s="129" t="s">
        <v>84</v>
      </c>
      <c r="C89" s="121">
        <v>0</v>
      </c>
      <c r="D89" s="121">
        <v>0</v>
      </c>
      <c r="E89" s="121">
        <f t="shared" si="102"/>
        <v>0</v>
      </c>
      <c r="F89" s="140">
        <f>'proy 1'!D89+'proy 2'!D89+'proy 3'!D89+'proy 4'!D89+'proy 5'!D89</f>
        <v>0</v>
      </c>
      <c r="G89" s="140"/>
      <c r="H89" s="137">
        <f>'proy 1'!E89+'proy 2'!E89+'proy 3'!E89+'proy 4'!E89+'proy 5'!E89</f>
        <v>0</v>
      </c>
      <c r="I89" s="137"/>
      <c r="J89" s="137">
        <f>'proy 1'!F89+'proy 2'!F89+'proy 3'!F89+'proy 4'!F89+'proy 5'!F89</f>
        <v>0</v>
      </c>
      <c r="K89" s="137"/>
      <c r="L89" s="123">
        <f t="shared" si="103"/>
        <v>0</v>
      </c>
      <c r="M89" s="124">
        <f t="shared" si="104"/>
        <v>0</v>
      </c>
      <c r="N89" s="123">
        <f t="shared" si="105"/>
        <v>0</v>
      </c>
      <c r="O89" s="124">
        <f t="shared" si="106"/>
        <v>0</v>
      </c>
      <c r="P89" s="137">
        <f>'proy 1'!I89+'proy 2'!I89+'proy 3'!I89+'proy 4'!I89+'proy 5'!I89</f>
        <v>0</v>
      </c>
      <c r="Q89" s="137"/>
      <c r="R89" s="137">
        <f>'proy 1'!J89+'proy 2'!J89+'proy 3'!J89+'proy 4'!J89+'proy 5'!J89</f>
        <v>0</v>
      </c>
      <c r="S89" s="137"/>
      <c r="T89" s="137">
        <f>'proy 1'!K89+'proy 2'!K89+'proy 3'!K89+'proy 4'!K89+'proy 5'!K89</f>
        <v>0</v>
      </c>
      <c r="U89" s="137"/>
      <c r="V89" s="123">
        <f t="shared" si="107"/>
        <v>0</v>
      </c>
      <c r="W89" s="124">
        <f t="shared" si="108"/>
        <v>0</v>
      </c>
      <c r="X89" s="123">
        <f t="shared" si="109"/>
        <v>0</v>
      </c>
      <c r="Y89" s="124">
        <f t="shared" si="110"/>
        <v>0</v>
      </c>
      <c r="Z89" s="137">
        <f>'proy 1'!N89+'proy 2'!N89+'proy 3'!N89+'proy 4'!N89+'proy 5'!N89</f>
        <v>0</v>
      </c>
      <c r="AA89" s="137"/>
      <c r="AB89" s="137">
        <f>'proy 1'!O89+'proy 2'!O89+'proy 3'!O89+'proy 4'!O89+'proy 5'!O89</f>
        <v>0</v>
      </c>
      <c r="AC89" s="137"/>
      <c r="AD89" s="137">
        <f>'proy 1'!P89+'proy 2'!P89+'proy 3'!P89+'proy 4'!P89+'proy 5'!P89</f>
        <v>0</v>
      </c>
      <c r="AE89" s="137"/>
      <c r="AF89" s="123">
        <f t="shared" si="111"/>
        <v>0</v>
      </c>
      <c r="AG89" s="124">
        <f t="shared" si="112"/>
        <v>0</v>
      </c>
      <c r="AH89" s="123">
        <f t="shared" si="113"/>
        <v>0</v>
      </c>
      <c r="AI89" s="124">
        <f t="shared" si="114"/>
        <v>0</v>
      </c>
      <c r="AJ89" s="137"/>
      <c r="AK89" s="137">
        <f>'proy 1'!T89+'proy 2'!T89+'proy 3'!T89+'proy 4'!T89+'proy 5'!T89</f>
        <v>0</v>
      </c>
      <c r="AL89" s="137"/>
      <c r="AM89" s="137">
        <f>'proy 1'!U89+'proy 2'!U89+'proy 3'!U89+'proy 4'!U89+'proy 5'!U89</f>
        <v>0</v>
      </c>
      <c r="AN89" s="137"/>
      <c r="AO89" s="123">
        <f t="shared" si="16"/>
        <v>0</v>
      </c>
      <c r="AP89" s="123">
        <f t="shared" si="115"/>
        <v>0</v>
      </c>
      <c r="AQ89" s="124">
        <f t="shared" si="116"/>
        <v>0</v>
      </c>
      <c r="AR89" s="123">
        <f t="shared" si="117"/>
        <v>0</v>
      </c>
      <c r="AS89" s="124">
        <f t="shared" si="118"/>
        <v>0</v>
      </c>
      <c r="AT89" s="123">
        <f t="shared" si="18"/>
        <v>0</v>
      </c>
      <c r="AU89" s="124">
        <f t="shared" si="119"/>
        <v>0</v>
      </c>
      <c r="AV89" s="123">
        <f t="shared" si="19"/>
        <v>0</v>
      </c>
      <c r="AW89" s="124">
        <f t="shared" si="120"/>
        <v>0</v>
      </c>
      <c r="AX89" s="125">
        <f t="shared" si="20"/>
        <v>0</v>
      </c>
    </row>
    <row r="90" spans="1:50" s="11" customFormat="1" ht="15" hidden="1" customHeight="1" x14ac:dyDescent="0.25">
      <c r="A90" s="119">
        <v>32300</v>
      </c>
      <c r="B90" s="129" t="s">
        <v>85</v>
      </c>
      <c r="C90" s="121">
        <v>0</v>
      </c>
      <c r="D90" s="121">
        <v>0</v>
      </c>
      <c r="E90" s="121">
        <f t="shared" si="102"/>
        <v>0</v>
      </c>
      <c r="F90" s="140">
        <f>'proy 1'!D90+'proy 2'!D90+'proy 3'!D90+'proy 4'!D90+'proy 5'!D90</f>
        <v>0</v>
      </c>
      <c r="G90" s="140"/>
      <c r="H90" s="137">
        <f>'proy 1'!E90+'proy 2'!E90+'proy 3'!E90+'proy 4'!E90+'proy 5'!E90</f>
        <v>0</v>
      </c>
      <c r="I90" s="137"/>
      <c r="J90" s="137">
        <f>'proy 1'!F90+'proy 2'!F90+'proy 3'!F90+'proy 4'!F90+'proy 5'!F90</f>
        <v>0</v>
      </c>
      <c r="K90" s="137"/>
      <c r="L90" s="123">
        <f t="shared" si="103"/>
        <v>0</v>
      </c>
      <c r="M90" s="124">
        <f t="shared" si="104"/>
        <v>0</v>
      </c>
      <c r="N90" s="123">
        <f t="shared" si="105"/>
        <v>0</v>
      </c>
      <c r="O90" s="124">
        <f t="shared" si="106"/>
        <v>0</v>
      </c>
      <c r="P90" s="137">
        <f>'proy 1'!I90+'proy 2'!I90+'proy 3'!I90+'proy 4'!I90+'proy 5'!I90</f>
        <v>0</v>
      </c>
      <c r="Q90" s="137"/>
      <c r="R90" s="137">
        <f>'proy 1'!J90+'proy 2'!J90+'proy 3'!J90+'proy 4'!J90+'proy 5'!J90</f>
        <v>0</v>
      </c>
      <c r="S90" s="137"/>
      <c r="T90" s="137">
        <f>'proy 1'!K90+'proy 2'!K90+'proy 3'!K90+'proy 4'!K90+'proy 5'!K90</f>
        <v>0</v>
      </c>
      <c r="U90" s="137"/>
      <c r="V90" s="123">
        <f t="shared" si="107"/>
        <v>0</v>
      </c>
      <c r="W90" s="124">
        <f t="shared" si="108"/>
        <v>0</v>
      </c>
      <c r="X90" s="123">
        <f t="shared" si="109"/>
        <v>0</v>
      </c>
      <c r="Y90" s="124">
        <f t="shared" si="110"/>
        <v>0</v>
      </c>
      <c r="Z90" s="137">
        <f>'proy 1'!N90+'proy 2'!N90+'proy 3'!N90+'proy 4'!N90+'proy 5'!N90</f>
        <v>0</v>
      </c>
      <c r="AA90" s="137"/>
      <c r="AB90" s="137">
        <f>'proy 1'!O90+'proy 2'!O90+'proy 3'!O90+'proy 4'!O90+'proy 5'!O90</f>
        <v>0</v>
      </c>
      <c r="AC90" s="137"/>
      <c r="AD90" s="137">
        <f>'proy 1'!P90+'proy 2'!P90+'proy 3'!P90+'proy 4'!P90+'proy 5'!P90</f>
        <v>0</v>
      </c>
      <c r="AE90" s="137"/>
      <c r="AF90" s="123">
        <f t="shared" si="111"/>
        <v>0</v>
      </c>
      <c r="AG90" s="124">
        <f t="shared" si="112"/>
        <v>0</v>
      </c>
      <c r="AH90" s="123">
        <f t="shared" si="113"/>
        <v>0</v>
      </c>
      <c r="AI90" s="124">
        <f t="shared" si="114"/>
        <v>0</v>
      </c>
      <c r="AJ90" s="137"/>
      <c r="AK90" s="137">
        <f>'proy 1'!T90+'proy 2'!T90+'proy 3'!T90+'proy 4'!T90+'proy 5'!T90</f>
        <v>0</v>
      </c>
      <c r="AL90" s="137"/>
      <c r="AM90" s="137">
        <f>'proy 1'!U90+'proy 2'!U90+'proy 3'!U90+'proy 4'!U90+'proy 5'!U90</f>
        <v>0</v>
      </c>
      <c r="AN90" s="137"/>
      <c r="AO90" s="123">
        <f t="shared" si="16"/>
        <v>0</v>
      </c>
      <c r="AP90" s="123">
        <f t="shared" si="115"/>
        <v>0</v>
      </c>
      <c r="AQ90" s="124">
        <f t="shared" si="116"/>
        <v>0</v>
      </c>
      <c r="AR90" s="123">
        <f t="shared" si="117"/>
        <v>0</v>
      </c>
      <c r="AS90" s="124">
        <f t="shared" si="118"/>
        <v>0</v>
      </c>
      <c r="AT90" s="123">
        <f t="shared" si="18"/>
        <v>0</v>
      </c>
      <c r="AU90" s="124">
        <f t="shared" si="119"/>
        <v>0</v>
      </c>
      <c r="AV90" s="123">
        <f t="shared" si="19"/>
        <v>0</v>
      </c>
      <c r="AW90" s="124">
        <f t="shared" si="120"/>
        <v>0</v>
      </c>
      <c r="AX90" s="125">
        <f t="shared" si="20"/>
        <v>0</v>
      </c>
    </row>
    <row r="91" spans="1:50" s="11" customFormat="1" ht="15" hidden="1" customHeight="1" x14ac:dyDescent="0.25">
      <c r="A91" s="119">
        <v>32500</v>
      </c>
      <c r="B91" s="129" t="s">
        <v>86</v>
      </c>
      <c r="C91" s="121">
        <v>0</v>
      </c>
      <c r="D91" s="121">
        <v>0</v>
      </c>
      <c r="E91" s="121">
        <f t="shared" si="102"/>
        <v>0</v>
      </c>
      <c r="F91" s="140">
        <f>'proy 1'!D91+'proy 2'!D91+'proy 3'!D91+'proy 4'!D91+'proy 5'!D91</f>
        <v>0</v>
      </c>
      <c r="G91" s="140"/>
      <c r="H91" s="137">
        <f>'proy 1'!E91+'proy 2'!E91+'proy 3'!E91+'proy 4'!E91+'proy 5'!E91</f>
        <v>0</v>
      </c>
      <c r="I91" s="137"/>
      <c r="J91" s="137">
        <f>'proy 1'!F91+'proy 2'!F91+'proy 3'!F91+'proy 4'!F91+'proy 5'!F91</f>
        <v>0</v>
      </c>
      <c r="K91" s="137"/>
      <c r="L91" s="123">
        <f t="shared" si="103"/>
        <v>0</v>
      </c>
      <c r="M91" s="124">
        <f t="shared" si="104"/>
        <v>0</v>
      </c>
      <c r="N91" s="123">
        <f t="shared" si="105"/>
        <v>0</v>
      </c>
      <c r="O91" s="124">
        <f t="shared" si="106"/>
        <v>0</v>
      </c>
      <c r="P91" s="137">
        <f>'proy 1'!I91+'proy 2'!I91+'proy 3'!I91+'proy 4'!I91+'proy 5'!I91</f>
        <v>0</v>
      </c>
      <c r="Q91" s="137"/>
      <c r="R91" s="137">
        <f>'proy 1'!J91+'proy 2'!J91+'proy 3'!J91+'proy 4'!J91+'proy 5'!J91</f>
        <v>0</v>
      </c>
      <c r="S91" s="137"/>
      <c r="T91" s="137">
        <f>'proy 1'!K91+'proy 2'!K91+'proy 3'!K91+'proy 4'!K91+'proy 5'!K91</f>
        <v>0</v>
      </c>
      <c r="U91" s="137"/>
      <c r="V91" s="123">
        <f t="shared" si="107"/>
        <v>0</v>
      </c>
      <c r="W91" s="124">
        <f t="shared" si="108"/>
        <v>0</v>
      </c>
      <c r="X91" s="123">
        <f t="shared" si="109"/>
        <v>0</v>
      </c>
      <c r="Y91" s="124">
        <f t="shared" si="110"/>
        <v>0</v>
      </c>
      <c r="Z91" s="137">
        <f>'proy 1'!N91+'proy 2'!N91+'proy 3'!N91+'proy 4'!N91+'proy 5'!N91</f>
        <v>0</v>
      </c>
      <c r="AA91" s="137"/>
      <c r="AB91" s="137">
        <f>'proy 1'!O91+'proy 2'!O91+'proy 3'!O91+'proy 4'!O91+'proy 5'!O91</f>
        <v>0</v>
      </c>
      <c r="AC91" s="137"/>
      <c r="AD91" s="137">
        <f>'proy 1'!P91+'proy 2'!P91+'proy 3'!P91+'proy 4'!P91+'proy 5'!P91</f>
        <v>0</v>
      </c>
      <c r="AE91" s="137"/>
      <c r="AF91" s="123">
        <f t="shared" si="111"/>
        <v>0</v>
      </c>
      <c r="AG91" s="124">
        <f t="shared" si="112"/>
        <v>0</v>
      </c>
      <c r="AH91" s="123">
        <f t="shared" si="113"/>
        <v>0</v>
      </c>
      <c r="AI91" s="124">
        <f t="shared" si="114"/>
        <v>0</v>
      </c>
      <c r="AJ91" s="137"/>
      <c r="AK91" s="137">
        <f>'proy 1'!T91+'proy 2'!T91+'proy 3'!T91+'proy 4'!T91+'proy 5'!T91</f>
        <v>0</v>
      </c>
      <c r="AL91" s="137"/>
      <c r="AM91" s="137">
        <f>'proy 1'!U91+'proy 2'!U91+'proy 3'!U91+'proy 4'!U91+'proy 5'!U91</f>
        <v>0</v>
      </c>
      <c r="AN91" s="137"/>
      <c r="AO91" s="123">
        <f t="shared" si="16"/>
        <v>0</v>
      </c>
      <c r="AP91" s="123">
        <f t="shared" si="115"/>
        <v>0</v>
      </c>
      <c r="AQ91" s="124">
        <f t="shared" si="116"/>
        <v>0</v>
      </c>
      <c r="AR91" s="123">
        <f t="shared" si="117"/>
        <v>0</v>
      </c>
      <c r="AS91" s="124">
        <f t="shared" si="118"/>
        <v>0</v>
      </c>
      <c r="AT91" s="123">
        <f t="shared" si="18"/>
        <v>0</v>
      </c>
      <c r="AU91" s="124">
        <f t="shared" si="119"/>
        <v>0</v>
      </c>
      <c r="AV91" s="123">
        <f t="shared" si="19"/>
        <v>0</v>
      </c>
      <c r="AW91" s="124">
        <f t="shared" si="120"/>
        <v>0</v>
      </c>
      <c r="AX91" s="125">
        <f t="shared" si="20"/>
        <v>0</v>
      </c>
    </row>
    <row r="92" spans="1:50" s="11" customFormat="1" ht="15" hidden="1" customHeight="1" x14ac:dyDescent="0.25">
      <c r="A92" s="119">
        <v>33100</v>
      </c>
      <c r="B92" s="129" t="s">
        <v>150</v>
      </c>
      <c r="C92" s="121">
        <v>0</v>
      </c>
      <c r="D92" s="121">
        <v>0</v>
      </c>
      <c r="E92" s="121">
        <f t="shared" si="102"/>
        <v>0</v>
      </c>
      <c r="F92" s="140">
        <f>'proy 1'!D92+'proy 2'!D92+'proy 3'!D92+'proy 4'!D92+'proy 5'!D92</f>
        <v>0</v>
      </c>
      <c r="G92" s="140"/>
      <c r="H92" s="137">
        <f>'proy 1'!E92+'proy 2'!E92+'proy 3'!E92+'proy 4'!E92+'proy 5'!E92</f>
        <v>0</v>
      </c>
      <c r="I92" s="137"/>
      <c r="J92" s="137">
        <f>'proy 1'!F92+'proy 2'!F92+'proy 3'!F92+'proy 4'!F92+'proy 5'!F92</f>
        <v>0</v>
      </c>
      <c r="K92" s="137"/>
      <c r="L92" s="123">
        <f t="shared" si="103"/>
        <v>0</v>
      </c>
      <c r="M92" s="124">
        <f t="shared" si="104"/>
        <v>0</v>
      </c>
      <c r="N92" s="123">
        <f t="shared" si="105"/>
        <v>0</v>
      </c>
      <c r="O92" s="124">
        <f t="shared" si="106"/>
        <v>0</v>
      </c>
      <c r="P92" s="137">
        <f>'proy 1'!I92+'proy 2'!I92+'proy 3'!I92+'proy 4'!I92+'proy 5'!I92</f>
        <v>0</v>
      </c>
      <c r="Q92" s="137"/>
      <c r="R92" s="137">
        <f>'proy 1'!J92+'proy 2'!J92+'proy 3'!J92+'proy 4'!J92+'proy 5'!J92</f>
        <v>0</v>
      </c>
      <c r="S92" s="137"/>
      <c r="T92" s="137">
        <f>'proy 1'!K92+'proy 2'!K92+'proy 3'!K92+'proy 4'!K92+'proy 5'!K92</f>
        <v>0</v>
      </c>
      <c r="U92" s="137"/>
      <c r="V92" s="123">
        <f t="shared" si="107"/>
        <v>0</v>
      </c>
      <c r="W92" s="124">
        <f t="shared" si="108"/>
        <v>0</v>
      </c>
      <c r="X92" s="123">
        <f t="shared" si="109"/>
        <v>0</v>
      </c>
      <c r="Y92" s="124">
        <f t="shared" si="110"/>
        <v>0</v>
      </c>
      <c r="Z92" s="137">
        <f>'proy 1'!N92+'proy 2'!N92+'proy 3'!N92+'proy 4'!N92+'proy 5'!N92</f>
        <v>0</v>
      </c>
      <c r="AA92" s="137"/>
      <c r="AB92" s="137">
        <f>'proy 1'!O92+'proy 2'!O92+'proy 3'!O92+'proy 4'!O92+'proy 5'!O92</f>
        <v>0</v>
      </c>
      <c r="AC92" s="137"/>
      <c r="AD92" s="137">
        <f>'proy 1'!P92+'proy 2'!P92+'proy 3'!P92+'proy 4'!P92+'proy 5'!P92</f>
        <v>0</v>
      </c>
      <c r="AE92" s="137"/>
      <c r="AF92" s="123">
        <f t="shared" si="111"/>
        <v>0</v>
      </c>
      <c r="AG92" s="124">
        <f t="shared" si="112"/>
        <v>0</v>
      </c>
      <c r="AH92" s="123">
        <f t="shared" si="113"/>
        <v>0</v>
      </c>
      <c r="AI92" s="124">
        <f t="shared" si="114"/>
        <v>0</v>
      </c>
      <c r="AJ92" s="137"/>
      <c r="AK92" s="137">
        <f>'proy 1'!T92+'proy 2'!T92+'proy 3'!T92+'proy 4'!T92+'proy 5'!T92</f>
        <v>0</v>
      </c>
      <c r="AL92" s="137"/>
      <c r="AM92" s="137">
        <f>'proy 1'!U92+'proy 2'!U92+'proy 3'!U92+'proy 4'!U92+'proy 5'!U92</f>
        <v>0</v>
      </c>
      <c r="AN92" s="137"/>
      <c r="AO92" s="123">
        <f t="shared" si="16"/>
        <v>0</v>
      </c>
      <c r="AP92" s="123">
        <f t="shared" si="115"/>
        <v>0</v>
      </c>
      <c r="AQ92" s="124">
        <f t="shared" si="116"/>
        <v>0</v>
      </c>
      <c r="AR92" s="123">
        <f t="shared" si="117"/>
        <v>0</v>
      </c>
      <c r="AS92" s="124">
        <f t="shared" si="118"/>
        <v>0</v>
      </c>
      <c r="AT92" s="123">
        <f t="shared" si="18"/>
        <v>0</v>
      </c>
      <c r="AU92" s="124">
        <f t="shared" si="119"/>
        <v>0</v>
      </c>
      <c r="AV92" s="123">
        <f t="shared" si="19"/>
        <v>0</v>
      </c>
      <c r="AW92" s="124">
        <f t="shared" si="120"/>
        <v>0</v>
      </c>
      <c r="AX92" s="125">
        <f t="shared" si="20"/>
        <v>0</v>
      </c>
    </row>
    <row r="93" spans="1:50" s="11" customFormat="1" ht="15" hidden="1" customHeight="1" x14ac:dyDescent="0.25">
      <c r="A93" s="119">
        <v>33200</v>
      </c>
      <c r="B93" s="129" t="s">
        <v>87</v>
      </c>
      <c r="C93" s="121">
        <v>0</v>
      </c>
      <c r="D93" s="121">
        <v>0</v>
      </c>
      <c r="E93" s="121">
        <f t="shared" si="102"/>
        <v>0</v>
      </c>
      <c r="F93" s="140">
        <f>'proy 1'!D93+'proy 2'!D93+'proy 3'!D93+'proy 4'!D93+'proy 5'!D93</f>
        <v>0</v>
      </c>
      <c r="G93" s="140"/>
      <c r="H93" s="137">
        <f>'proy 1'!E93+'proy 2'!E93+'proy 3'!E93+'proy 4'!E93+'proy 5'!E93</f>
        <v>0</v>
      </c>
      <c r="I93" s="137"/>
      <c r="J93" s="137">
        <f>'proy 1'!F93+'proy 2'!F93+'proy 3'!F93+'proy 4'!F93+'proy 5'!F93</f>
        <v>0</v>
      </c>
      <c r="K93" s="137"/>
      <c r="L93" s="123">
        <f t="shared" si="103"/>
        <v>0</v>
      </c>
      <c r="M93" s="124">
        <f t="shared" si="104"/>
        <v>0</v>
      </c>
      <c r="N93" s="123">
        <f t="shared" si="105"/>
        <v>0</v>
      </c>
      <c r="O93" s="124">
        <f t="shared" si="106"/>
        <v>0</v>
      </c>
      <c r="P93" s="137">
        <f>'proy 1'!I93+'proy 2'!I93+'proy 3'!I93+'proy 4'!I93+'proy 5'!I93</f>
        <v>0</v>
      </c>
      <c r="Q93" s="137"/>
      <c r="R93" s="137">
        <f>'proy 1'!J93+'proy 2'!J93+'proy 3'!J93+'proy 4'!J93+'proy 5'!J93</f>
        <v>0</v>
      </c>
      <c r="S93" s="137"/>
      <c r="T93" s="137">
        <f>'proy 1'!K93+'proy 2'!K93+'proy 3'!K93+'proy 4'!K93+'proy 5'!K93</f>
        <v>0</v>
      </c>
      <c r="U93" s="137"/>
      <c r="V93" s="123">
        <f t="shared" si="107"/>
        <v>0</v>
      </c>
      <c r="W93" s="124">
        <f t="shared" si="108"/>
        <v>0</v>
      </c>
      <c r="X93" s="123">
        <f t="shared" si="109"/>
        <v>0</v>
      </c>
      <c r="Y93" s="124">
        <f t="shared" si="110"/>
        <v>0</v>
      </c>
      <c r="Z93" s="137">
        <f>'proy 1'!N93+'proy 2'!N93+'proy 3'!N93+'proy 4'!N93+'proy 5'!N93</f>
        <v>0</v>
      </c>
      <c r="AA93" s="137"/>
      <c r="AB93" s="137">
        <f>'proy 1'!O93+'proy 2'!O93+'proy 3'!O93+'proy 4'!O93+'proy 5'!O93</f>
        <v>0</v>
      </c>
      <c r="AC93" s="137"/>
      <c r="AD93" s="137">
        <f>'proy 1'!P93+'proy 2'!P93+'proy 3'!P93+'proy 4'!P93+'proy 5'!P93</f>
        <v>0</v>
      </c>
      <c r="AE93" s="137"/>
      <c r="AF93" s="123">
        <f t="shared" si="111"/>
        <v>0</v>
      </c>
      <c r="AG93" s="124">
        <f t="shared" si="112"/>
        <v>0</v>
      </c>
      <c r="AH93" s="123">
        <f t="shared" si="113"/>
        <v>0</v>
      </c>
      <c r="AI93" s="124">
        <f t="shared" si="114"/>
        <v>0</v>
      </c>
      <c r="AJ93" s="137"/>
      <c r="AK93" s="137">
        <f>'proy 1'!T93+'proy 2'!T93+'proy 3'!T93+'proy 4'!T93+'proy 5'!T93</f>
        <v>0</v>
      </c>
      <c r="AL93" s="137"/>
      <c r="AM93" s="137">
        <f>'proy 1'!U93+'proy 2'!U93+'proy 3'!U93+'proy 4'!U93+'proy 5'!U93</f>
        <v>0</v>
      </c>
      <c r="AN93" s="137"/>
      <c r="AO93" s="123">
        <f t="shared" ref="AO93:AP114" si="121">SUM(AI93:AM93)</f>
        <v>0</v>
      </c>
      <c r="AP93" s="123">
        <f t="shared" si="115"/>
        <v>0</v>
      </c>
      <c r="AQ93" s="124">
        <f t="shared" si="116"/>
        <v>0</v>
      </c>
      <c r="AR93" s="123">
        <f t="shared" si="117"/>
        <v>0</v>
      </c>
      <c r="AS93" s="124">
        <f t="shared" si="118"/>
        <v>0</v>
      </c>
      <c r="AT93" s="123">
        <f t="shared" si="18"/>
        <v>0</v>
      </c>
      <c r="AU93" s="124">
        <f t="shared" si="119"/>
        <v>0</v>
      </c>
      <c r="AV93" s="123">
        <f t="shared" si="19"/>
        <v>0</v>
      </c>
      <c r="AW93" s="124">
        <f t="shared" si="120"/>
        <v>0</v>
      </c>
      <c r="AX93" s="125">
        <f t="shared" si="20"/>
        <v>0</v>
      </c>
    </row>
    <row r="94" spans="1:50" s="11" customFormat="1" ht="15" hidden="1" customHeight="1" x14ac:dyDescent="0.25">
      <c r="A94" s="119">
        <v>33300</v>
      </c>
      <c r="B94" s="129" t="s">
        <v>88</v>
      </c>
      <c r="C94" s="121">
        <v>0</v>
      </c>
      <c r="D94" s="121">
        <v>0</v>
      </c>
      <c r="E94" s="121">
        <f t="shared" si="102"/>
        <v>0</v>
      </c>
      <c r="F94" s="140">
        <f>'proy 1'!D94+'proy 2'!D94+'proy 3'!D94+'proy 4'!D94+'proy 5'!D94</f>
        <v>0</v>
      </c>
      <c r="G94" s="140"/>
      <c r="H94" s="137">
        <f>'proy 1'!E94+'proy 2'!E94+'proy 3'!E94+'proy 4'!E94+'proy 5'!E94</f>
        <v>0</v>
      </c>
      <c r="I94" s="137"/>
      <c r="J94" s="137">
        <f>'proy 1'!F94+'proy 2'!F94+'proy 3'!F94+'proy 4'!F94+'proy 5'!F94</f>
        <v>0</v>
      </c>
      <c r="K94" s="137"/>
      <c r="L94" s="123">
        <f t="shared" si="103"/>
        <v>0</v>
      </c>
      <c r="M94" s="124">
        <f t="shared" si="104"/>
        <v>0</v>
      </c>
      <c r="N94" s="123">
        <f t="shared" si="105"/>
        <v>0</v>
      </c>
      <c r="O94" s="124">
        <f t="shared" si="106"/>
        <v>0</v>
      </c>
      <c r="P94" s="137">
        <f>'proy 1'!I94+'proy 2'!I94+'proy 3'!I94+'proy 4'!I94+'proy 5'!I94</f>
        <v>0</v>
      </c>
      <c r="Q94" s="137"/>
      <c r="R94" s="137">
        <f>'proy 1'!J94+'proy 2'!J94+'proy 3'!J94+'proy 4'!J94+'proy 5'!J94</f>
        <v>0</v>
      </c>
      <c r="S94" s="137"/>
      <c r="T94" s="137">
        <f>'proy 1'!K94+'proy 2'!K94+'proy 3'!K94+'proy 4'!K94+'proy 5'!K94</f>
        <v>0</v>
      </c>
      <c r="U94" s="137"/>
      <c r="V94" s="123">
        <f t="shared" si="107"/>
        <v>0</v>
      </c>
      <c r="W94" s="124">
        <f t="shared" si="108"/>
        <v>0</v>
      </c>
      <c r="X94" s="123">
        <f t="shared" si="109"/>
        <v>0</v>
      </c>
      <c r="Y94" s="124">
        <f t="shared" si="110"/>
        <v>0</v>
      </c>
      <c r="Z94" s="137">
        <f>'proy 1'!N94+'proy 2'!N94+'proy 3'!N94+'proy 4'!N94+'proy 5'!N94</f>
        <v>0</v>
      </c>
      <c r="AA94" s="137"/>
      <c r="AB94" s="137">
        <f>'proy 1'!O94+'proy 2'!O94+'proy 3'!O94+'proy 4'!O94+'proy 5'!O94</f>
        <v>0</v>
      </c>
      <c r="AC94" s="137"/>
      <c r="AD94" s="137">
        <f>'proy 1'!P94+'proy 2'!P94+'proy 3'!P94+'proy 4'!P94+'proy 5'!P94</f>
        <v>0</v>
      </c>
      <c r="AE94" s="137"/>
      <c r="AF94" s="123">
        <f t="shared" si="111"/>
        <v>0</v>
      </c>
      <c r="AG94" s="124">
        <f t="shared" si="112"/>
        <v>0</v>
      </c>
      <c r="AH94" s="123">
        <f t="shared" si="113"/>
        <v>0</v>
      </c>
      <c r="AI94" s="124">
        <f t="shared" si="114"/>
        <v>0</v>
      </c>
      <c r="AJ94" s="137"/>
      <c r="AK94" s="137">
        <f>'proy 1'!T94+'proy 2'!T94+'proy 3'!T94+'proy 4'!T94+'proy 5'!T94</f>
        <v>0</v>
      </c>
      <c r="AL94" s="137"/>
      <c r="AM94" s="137">
        <f>'proy 1'!U94+'proy 2'!U94+'proy 3'!U94+'proy 4'!U94+'proy 5'!U94</f>
        <v>0</v>
      </c>
      <c r="AN94" s="137"/>
      <c r="AO94" s="123">
        <f t="shared" si="121"/>
        <v>0</v>
      </c>
      <c r="AP94" s="123">
        <f t="shared" si="115"/>
        <v>0</v>
      </c>
      <c r="AQ94" s="124">
        <f t="shared" si="116"/>
        <v>0</v>
      </c>
      <c r="AR94" s="123">
        <f t="shared" si="117"/>
        <v>0</v>
      </c>
      <c r="AS94" s="124">
        <f t="shared" si="118"/>
        <v>0</v>
      </c>
      <c r="AT94" s="123">
        <f t="shared" ref="AT94:AT112" si="122">L94+V94+AF94+AP94</f>
        <v>0</v>
      </c>
      <c r="AU94" s="124">
        <f t="shared" si="119"/>
        <v>0</v>
      </c>
      <c r="AV94" s="123">
        <f t="shared" ref="AV94:AV112" si="123">N94+X94+AH94+AR94</f>
        <v>0</v>
      </c>
      <c r="AW94" s="124">
        <f t="shared" si="120"/>
        <v>0</v>
      </c>
      <c r="AX94" s="125">
        <f t="shared" ref="AX94:AX146" si="124">E94-AT94</f>
        <v>0</v>
      </c>
    </row>
    <row r="95" spans="1:50" s="11" customFormat="1" ht="15" hidden="1" customHeight="1" x14ac:dyDescent="0.25">
      <c r="A95" s="119">
        <v>33400</v>
      </c>
      <c r="B95" s="120" t="s">
        <v>89</v>
      </c>
      <c r="C95" s="121">
        <v>0</v>
      </c>
      <c r="D95" s="121">
        <v>0</v>
      </c>
      <c r="E95" s="121">
        <f t="shared" si="102"/>
        <v>0</v>
      </c>
      <c r="F95" s="140">
        <f>'proy 1'!D95+'proy 2'!D95+'proy 3'!D95+'proy 4'!D95+'proy 5'!D95</f>
        <v>0</v>
      </c>
      <c r="G95" s="140"/>
      <c r="H95" s="137">
        <f>'proy 1'!E95+'proy 2'!E95+'proy 3'!E95+'proy 4'!E95+'proy 5'!E95</f>
        <v>0</v>
      </c>
      <c r="I95" s="137"/>
      <c r="J95" s="137">
        <f>'proy 1'!F95+'proy 2'!F95+'proy 3'!F95+'proy 4'!F95+'proy 5'!F95</f>
        <v>0</v>
      </c>
      <c r="K95" s="137"/>
      <c r="L95" s="123">
        <f t="shared" si="103"/>
        <v>0</v>
      </c>
      <c r="M95" s="124">
        <f t="shared" si="104"/>
        <v>0</v>
      </c>
      <c r="N95" s="123">
        <f t="shared" si="105"/>
        <v>0</v>
      </c>
      <c r="O95" s="124">
        <f t="shared" si="106"/>
        <v>0</v>
      </c>
      <c r="P95" s="137">
        <f>'proy 1'!I95+'proy 2'!I95+'proy 3'!I95+'proy 4'!I95+'proy 5'!I95</f>
        <v>0</v>
      </c>
      <c r="Q95" s="137"/>
      <c r="R95" s="137">
        <f>'proy 1'!J95+'proy 2'!J95+'proy 3'!J95+'proy 4'!J95+'proy 5'!J95</f>
        <v>0</v>
      </c>
      <c r="S95" s="137"/>
      <c r="T95" s="137">
        <f>'proy 1'!K95+'proy 2'!K95+'proy 3'!K95+'proy 4'!K95+'proy 5'!K95</f>
        <v>0</v>
      </c>
      <c r="U95" s="137"/>
      <c r="V95" s="123">
        <f t="shared" si="107"/>
        <v>0</v>
      </c>
      <c r="W95" s="124">
        <f t="shared" si="108"/>
        <v>0</v>
      </c>
      <c r="X95" s="123">
        <f t="shared" si="109"/>
        <v>0</v>
      </c>
      <c r="Y95" s="124">
        <f t="shared" si="110"/>
        <v>0</v>
      </c>
      <c r="Z95" s="137">
        <f>'proy 1'!N95+'proy 2'!N95+'proy 3'!N95+'proy 4'!N95+'proy 5'!N95</f>
        <v>0</v>
      </c>
      <c r="AA95" s="137"/>
      <c r="AB95" s="137">
        <f>'proy 1'!O95+'proy 2'!O95+'proy 3'!O95+'proy 4'!O95+'proy 5'!O95</f>
        <v>0</v>
      </c>
      <c r="AC95" s="137"/>
      <c r="AD95" s="137">
        <f>'proy 1'!P95+'proy 2'!P95+'proy 3'!P95+'proy 4'!P95+'proy 5'!P95</f>
        <v>0</v>
      </c>
      <c r="AE95" s="137"/>
      <c r="AF95" s="123">
        <f t="shared" si="111"/>
        <v>0</v>
      </c>
      <c r="AG95" s="124">
        <f t="shared" si="112"/>
        <v>0</v>
      </c>
      <c r="AH95" s="123">
        <f t="shared" si="113"/>
        <v>0</v>
      </c>
      <c r="AI95" s="124">
        <f t="shared" si="114"/>
        <v>0</v>
      </c>
      <c r="AJ95" s="137"/>
      <c r="AK95" s="137">
        <f>'proy 1'!T95+'proy 2'!T95+'proy 3'!T95+'proy 4'!T95+'proy 5'!T95</f>
        <v>0</v>
      </c>
      <c r="AL95" s="137"/>
      <c r="AM95" s="137">
        <f>'proy 1'!U95+'proy 2'!U95+'proy 3'!U95+'proy 4'!U95+'proy 5'!U95</f>
        <v>0</v>
      </c>
      <c r="AN95" s="137"/>
      <c r="AO95" s="123">
        <f t="shared" si="121"/>
        <v>0</v>
      </c>
      <c r="AP95" s="123">
        <f t="shared" si="115"/>
        <v>0</v>
      </c>
      <c r="AQ95" s="124">
        <f t="shared" si="116"/>
        <v>0</v>
      </c>
      <c r="AR95" s="123">
        <f t="shared" si="117"/>
        <v>0</v>
      </c>
      <c r="AS95" s="124">
        <f t="shared" si="118"/>
        <v>0</v>
      </c>
      <c r="AT95" s="123">
        <f t="shared" si="122"/>
        <v>0</v>
      </c>
      <c r="AU95" s="124">
        <f t="shared" si="119"/>
        <v>0</v>
      </c>
      <c r="AV95" s="123">
        <f t="shared" si="123"/>
        <v>0</v>
      </c>
      <c r="AW95" s="124">
        <f t="shared" si="120"/>
        <v>0</v>
      </c>
      <c r="AX95" s="125">
        <f t="shared" si="124"/>
        <v>0</v>
      </c>
    </row>
    <row r="96" spans="1:50" s="11" customFormat="1" ht="15" hidden="1" customHeight="1" x14ac:dyDescent="0.25">
      <c r="A96" s="119">
        <v>34110</v>
      </c>
      <c r="B96" s="127" t="s">
        <v>90</v>
      </c>
      <c r="C96" s="121">
        <v>0</v>
      </c>
      <c r="D96" s="121">
        <v>0</v>
      </c>
      <c r="E96" s="121">
        <f t="shared" si="102"/>
        <v>0</v>
      </c>
      <c r="F96" s="140">
        <f>'proy 1'!D96+'proy 2'!D96+'proy 3'!D96+'proy 4'!D96+'proy 5'!D96</f>
        <v>0</v>
      </c>
      <c r="G96" s="140"/>
      <c r="H96" s="137">
        <f>'proy 1'!E96+'proy 2'!E96+'proy 3'!E96+'proy 4'!E96+'proy 5'!E96</f>
        <v>0</v>
      </c>
      <c r="I96" s="137"/>
      <c r="J96" s="137">
        <f>'proy 1'!F96+'proy 2'!F96+'proy 3'!F96+'proy 4'!F96+'proy 5'!F96</f>
        <v>0</v>
      </c>
      <c r="K96" s="137"/>
      <c r="L96" s="123">
        <f t="shared" si="103"/>
        <v>0</v>
      </c>
      <c r="M96" s="124">
        <f t="shared" si="104"/>
        <v>0</v>
      </c>
      <c r="N96" s="123">
        <f t="shared" si="105"/>
        <v>0</v>
      </c>
      <c r="O96" s="124">
        <f t="shared" si="106"/>
        <v>0</v>
      </c>
      <c r="P96" s="137">
        <f>'proy 1'!I96+'proy 2'!I96+'proy 3'!I96+'proy 4'!I96+'proy 5'!I96</f>
        <v>0</v>
      </c>
      <c r="Q96" s="137"/>
      <c r="R96" s="137">
        <f>'proy 1'!J96+'proy 2'!J96+'proy 3'!J96+'proy 4'!J96+'proy 5'!J96</f>
        <v>0</v>
      </c>
      <c r="S96" s="137"/>
      <c r="T96" s="137">
        <f>'proy 1'!K96+'proy 2'!K96+'proy 3'!K96+'proy 4'!K96+'proy 5'!K96</f>
        <v>0</v>
      </c>
      <c r="U96" s="137"/>
      <c r="V96" s="123">
        <f t="shared" si="107"/>
        <v>0</v>
      </c>
      <c r="W96" s="124">
        <f t="shared" si="108"/>
        <v>0</v>
      </c>
      <c r="X96" s="123">
        <f t="shared" si="109"/>
        <v>0</v>
      </c>
      <c r="Y96" s="124">
        <f t="shared" si="110"/>
        <v>0</v>
      </c>
      <c r="Z96" s="137">
        <f>'proy 1'!N96+'proy 2'!N96+'proy 3'!N96+'proy 4'!N96+'proy 5'!N96</f>
        <v>0</v>
      </c>
      <c r="AA96" s="137"/>
      <c r="AB96" s="137">
        <f>'proy 1'!O96+'proy 2'!O96+'proy 3'!O96+'proy 4'!O96+'proy 5'!O96</f>
        <v>0</v>
      </c>
      <c r="AC96" s="137"/>
      <c r="AD96" s="137">
        <f>'proy 1'!P96+'proy 2'!P96+'proy 3'!P96+'proy 4'!P96+'proy 5'!P96</f>
        <v>0</v>
      </c>
      <c r="AE96" s="137"/>
      <c r="AF96" s="123">
        <f t="shared" si="111"/>
        <v>0</v>
      </c>
      <c r="AG96" s="124">
        <f t="shared" si="112"/>
        <v>0</v>
      </c>
      <c r="AH96" s="123">
        <f t="shared" si="113"/>
        <v>0</v>
      </c>
      <c r="AI96" s="124">
        <f t="shared" si="114"/>
        <v>0</v>
      </c>
      <c r="AJ96" s="137"/>
      <c r="AK96" s="137">
        <f>'proy 1'!T96+'proy 2'!T96+'proy 3'!T96+'proy 4'!T96+'proy 5'!T96</f>
        <v>0</v>
      </c>
      <c r="AL96" s="137"/>
      <c r="AM96" s="137">
        <f>'proy 1'!U96+'proy 2'!U96+'proy 3'!U96+'proy 4'!U96+'proy 5'!U96</f>
        <v>0</v>
      </c>
      <c r="AN96" s="137"/>
      <c r="AO96" s="123">
        <f t="shared" si="121"/>
        <v>0</v>
      </c>
      <c r="AP96" s="123">
        <f t="shared" si="115"/>
        <v>0</v>
      </c>
      <c r="AQ96" s="124">
        <f t="shared" si="116"/>
        <v>0</v>
      </c>
      <c r="AR96" s="123">
        <f t="shared" si="117"/>
        <v>0</v>
      </c>
      <c r="AS96" s="124">
        <f t="shared" si="118"/>
        <v>0</v>
      </c>
      <c r="AT96" s="123">
        <f t="shared" si="122"/>
        <v>0</v>
      </c>
      <c r="AU96" s="124">
        <f t="shared" si="119"/>
        <v>0</v>
      </c>
      <c r="AV96" s="123">
        <f t="shared" si="123"/>
        <v>0</v>
      </c>
      <c r="AW96" s="124">
        <f t="shared" si="120"/>
        <v>0</v>
      </c>
      <c r="AX96" s="125">
        <f t="shared" si="124"/>
        <v>0</v>
      </c>
    </row>
    <row r="97" spans="1:50" s="11" customFormat="1" ht="15" hidden="1" customHeight="1" x14ac:dyDescent="0.25">
      <c r="A97" s="161">
        <v>34200</v>
      </c>
      <c r="B97" s="162" t="s">
        <v>91</v>
      </c>
      <c r="C97" s="32">
        <f>SUM(C98:C99)</f>
        <v>0</v>
      </c>
      <c r="D97" s="32">
        <f t="shared" ref="D97:N97" si="125">SUM(D98:D99)</f>
        <v>0</v>
      </c>
      <c r="E97" s="32">
        <f t="shared" si="125"/>
        <v>0</v>
      </c>
      <c r="F97" s="32">
        <f t="shared" si="125"/>
        <v>0</v>
      </c>
      <c r="G97" s="32">
        <f t="shared" si="125"/>
        <v>0</v>
      </c>
      <c r="H97" s="32">
        <f t="shared" si="125"/>
        <v>0</v>
      </c>
      <c r="I97" s="32">
        <f t="shared" si="125"/>
        <v>0</v>
      </c>
      <c r="J97" s="32">
        <f t="shared" si="125"/>
        <v>0</v>
      </c>
      <c r="K97" s="32">
        <f t="shared" si="125"/>
        <v>0</v>
      </c>
      <c r="L97" s="32">
        <f t="shared" si="125"/>
        <v>0</v>
      </c>
      <c r="M97" s="89">
        <f t="shared" si="104"/>
        <v>0</v>
      </c>
      <c r="N97" s="32">
        <f t="shared" si="125"/>
        <v>0</v>
      </c>
      <c r="O97" s="89">
        <f t="shared" si="106"/>
        <v>0</v>
      </c>
      <c r="P97" s="32">
        <f t="shared" ref="P97:V97" si="126">SUM(P98:P99)</f>
        <v>0</v>
      </c>
      <c r="Q97" s="32">
        <f t="shared" si="126"/>
        <v>0</v>
      </c>
      <c r="R97" s="32">
        <f t="shared" si="126"/>
        <v>0</v>
      </c>
      <c r="S97" s="32">
        <f t="shared" si="126"/>
        <v>0</v>
      </c>
      <c r="T97" s="32">
        <f t="shared" si="126"/>
        <v>0</v>
      </c>
      <c r="U97" s="32">
        <f t="shared" si="126"/>
        <v>0</v>
      </c>
      <c r="V97" s="32">
        <f t="shared" si="126"/>
        <v>0</v>
      </c>
      <c r="W97" s="89">
        <f t="shared" si="108"/>
        <v>0</v>
      </c>
      <c r="X97" s="32">
        <f t="shared" ref="X97" si="127">SUM(X98:X99)</f>
        <v>0</v>
      </c>
      <c r="Y97" s="89">
        <f t="shared" si="110"/>
        <v>0</v>
      </c>
      <c r="Z97" s="32">
        <f t="shared" ref="Z97:AF97" si="128">SUM(Z98:Z99)</f>
        <v>0</v>
      </c>
      <c r="AA97" s="32">
        <f t="shared" si="128"/>
        <v>0</v>
      </c>
      <c r="AB97" s="32">
        <f t="shared" si="128"/>
        <v>0</v>
      </c>
      <c r="AC97" s="32">
        <f t="shared" si="128"/>
        <v>0</v>
      </c>
      <c r="AD97" s="32">
        <f t="shared" si="128"/>
        <v>0</v>
      </c>
      <c r="AE97" s="32">
        <f t="shared" si="128"/>
        <v>0</v>
      </c>
      <c r="AF97" s="32">
        <f t="shared" si="128"/>
        <v>0</v>
      </c>
      <c r="AG97" s="89">
        <f t="shared" si="112"/>
        <v>0</v>
      </c>
      <c r="AH97" s="32">
        <f t="shared" ref="AH97" si="129">SUM(AH98:AH99)</f>
        <v>0</v>
      </c>
      <c r="AI97" s="89">
        <f t="shared" si="114"/>
        <v>0</v>
      </c>
      <c r="AJ97" s="32">
        <f t="shared" ref="AJ97:AP97" si="130">SUM(AJ98:AJ99)</f>
        <v>0</v>
      </c>
      <c r="AK97" s="32">
        <f t="shared" si="130"/>
        <v>0</v>
      </c>
      <c r="AL97" s="32">
        <f t="shared" si="130"/>
        <v>0</v>
      </c>
      <c r="AM97" s="32">
        <f t="shared" si="130"/>
        <v>0</v>
      </c>
      <c r="AN97" s="32">
        <f t="shared" si="130"/>
        <v>0</v>
      </c>
      <c r="AO97" s="32">
        <f t="shared" si="130"/>
        <v>0</v>
      </c>
      <c r="AP97" s="32">
        <f t="shared" si="130"/>
        <v>0</v>
      </c>
      <c r="AQ97" s="89">
        <f t="shared" si="116"/>
        <v>0</v>
      </c>
      <c r="AR97" s="32">
        <f t="shared" ref="AR97" si="131">SUM(AR98:AR99)</f>
        <v>0</v>
      </c>
      <c r="AS97" s="89">
        <f t="shared" si="118"/>
        <v>0</v>
      </c>
      <c r="AT97" s="32">
        <f t="shared" ref="AT97" si="132">SUM(AT98:AT99)</f>
        <v>0</v>
      </c>
      <c r="AU97" s="89">
        <f t="shared" si="119"/>
        <v>0</v>
      </c>
      <c r="AV97" s="32">
        <f t="shared" ref="AV97" si="133">SUM(AV98:AV99)</f>
        <v>0</v>
      </c>
      <c r="AW97" s="89">
        <f t="shared" si="120"/>
        <v>0</v>
      </c>
      <c r="AX97" s="32">
        <f t="shared" ref="AX97" si="134">SUM(AX98:AX99)</f>
        <v>0</v>
      </c>
    </row>
    <row r="98" spans="1:50" s="11" customFormat="1" ht="15" hidden="1" customHeight="1" x14ac:dyDescent="0.25">
      <c r="A98" s="119"/>
      <c r="B98" s="63" t="s">
        <v>198</v>
      </c>
      <c r="C98" s="121">
        <v>0</v>
      </c>
      <c r="D98" s="121">
        <v>0</v>
      </c>
      <c r="E98" s="121">
        <f t="shared" ref="E98:E99" si="135">SUM(C98:D98)</f>
        <v>0</v>
      </c>
      <c r="F98" s="140">
        <f>'proy 1'!D98+'proy 2'!D98+'proy 3'!D98+'proy 4'!D98+'proy 5'!D98</f>
        <v>0</v>
      </c>
      <c r="G98" s="140"/>
      <c r="H98" s="137">
        <f>'proy 1'!E98+'proy 2'!E98+'proy 3'!E98+'proy 4'!E98+'proy 5'!E98</f>
        <v>0</v>
      </c>
      <c r="I98" s="137"/>
      <c r="J98" s="137">
        <f>'proy 1'!F98+'proy 2'!F98+'proy 3'!F98+'proy 4'!F98+'proy 5'!F98</f>
        <v>0</v>
      </c>
      <c r="K98" s="137"/>
      <c r="L98" s="123">
        <f t="shared" ref="L98:L99" si="136">F98+H98+J98</f>
        <v>0</v>
      </c>
      <c r="M98" s="124">
        <f t="shared" ref="M98:M99" si="137">(IFERROR(L98/$E98,0))</f>
        <v>0</v>
      </c>
      <c r="N98" s="123">
        <f t="shared" ref="N98:N99" si="138">G98+I98+K98</f>
        <v>0</v>
      </c>
      <c r="O98" s="124">
        <f t="shared" ref="O98:O99" si="139">(IFERROR(N98/L98,0))</f>
        <v>0</v>
      </c>
      <c r="P98" s="137">
        <f>'proy 1'!I98+'proy 2'!I98+'proy 3'!I98+'proy 4'!I98+'proy 5'!I98</f>
        <v>0</v>
      </c>
      <c r="Q98" s="137"/>
      <c r="R98" s="137">
        <f>'proy 1'!J98+'proy 2'!J98+'proy 3'!J98+'proy 4'!J98+'proy 5'!J98</f>
        <v>0</v>
      </c>
      <c r="S98" s="137"/>
      <c r="T98" s="137">
        <f>'proy 1'!K98+'proy 2'!K98+'proy 3'!K98+'proy 4'!K98+'proy 5'!K98</f>
        <v>0</v>
      </c>
      <c r="U98" s="137"/>
      <c r="V98" s="123">
        <f t="shared" ref="V98:V99" si="140">P98+R98+T98</f>
        <v>0</v>
      </c>
      <c r="W98" s="124">
        <f t="shared" ref="W98:W99" si="141">(IFERROR(V98/$E98,0))</f>
        <v>0</v>
      </c>
      <c r="X98" s="123">
        <f t="shared" ref="X98:X99" si="142">Q98+S98+U98</f>
        <v>0</v>
      </c>
      <c r="Y98" s="124">
        <f t="shared" ref="Y98:Y99" si="143">(IFERROR(X98/V98,0))</f>
        <v>0</v>
      </c>
      <c r="Z98" s="137">
        <f>'proy 1'!N98+'proy 2'!N98+'proy 3'!N98+'proy 4'!N98+'proy 5'!N98</f>
        <v>0</v>
      </c>
      <c r="AA98" s="137"/>
      <c r="AB98" s="137">
        <f>'proy 1'!O98+'proy 2'!O98+'proy 3'!O98+'proy 4'!O98+'proy 5'!O98</f>
        <v>0</v>
      </c>
      <c r="AC98" s="137"/>
      <c r="AD98" s="137">
        <f>'proy 1'!P98+'proy 2'!P98+'proy 3'!P98+'proy 4'!P98+'proy 5'!P98</f>
        <v>0</v>
      </c>
      <c r="AE98" s="137"/>
      <c r="AF98" s="123">
        <f t="shared" ref="AF98:AF99" si="144">Z98+AB98+AD98</f>
        <v>0</v>
      </c>
      <c r="AG98" s="124">
        <f t="shared" ref="AG98:AG99" si="145">(IFERROR(AF98/$E98,0))</f>
        <v>0</v>
      </c>
      <c r="AH98" s="123">
        <f t="shared" ref="AH98:AH99" si="146">AA98+AC98+AE98</f>
        <v>0</v>
      </c>
      <c r="AI98" s="124">
        <f t="shared" ref="AI98:AI99" si="147">(IFERROR(AH98/AF98,0))</f>
        <v>0</v>
      </c>
      <c r="AJ98" s="137"/>
      <c r="AK98" s="137">
        <f>'proy 1'!T98+'proy 2'!T98+'proy 3'!T98+'proy 4'!T98+'proy 5'!T98</f>
        <v>0</v>
      </c>
      <c r="AL98" s="137"/>
      <c r="AM98" s="137">
        <f>'proy 1'!U98+'proy 2'!U98+'proy 3'!U98+'proy 4'!U98+'proy 5'!U98</f>
        <v>0</v>
      </c>
      <c r="AN98" s="137"/>
      <c r="AO98" s="123">
        <f t="shared" ref="AO98:AO99" si="148">SUM(AI98:AM98)</f>
        <v>0</v>
      </c>
      <c r="AP98" s="123">
        <f t="shared" ref="AP98:AP99" si="149">AJ98+AL98+AN98</f>
        <v>0</v>
      </c>
      <c r="AQ98" s="124">
        <f t="shared" ref="AQ98:AQ99" si="150">(IFERROR(AP98/$E98,0))</f>
        <v>0</v>
      </c>
      <c r="AR98" s="123">
        <f t="shared" ref="AR98:AR99" si="151">AK98+AM98+AO98</f>
        <v>0</v>
      </c>
      <c r="AS98" s="124">
        <f t="shared" ref="AS98:AS99" si="152">(IFERROR(AR98/AP98,0))</f>
        <v>0</v>
      </c>
      <c r="AT98" s="123">
        <f t="shared" ref="AT98:AT99" si="153">L98+V98+AF98+AP98</f>
        <v>0</v>
      </c>
      <c r="AU98" s="124">
        <f t="shared" ref="AU98:AU99" si="154">(IFERROR(AT98/$E98,0))</f>
        <v>0</v>
      </c>
      <c r="AV98" s="123">
        <f t="shared" ref="AV98:AV99" si="155">N98+X98+AH98+AR98</f>
        <v>0</v>
      </c>
      <c r="AW98" s="124">
        <f t="shared" ref="AW98:AW99" si="156">(IFERROR(AV98/AT98,0))</f>
        <v>0</v>
      </c>
      <c r="AX98" s="125">
        <f t="shared" ref="AX98:AX99" si="157">E98-AT98</f>
        <v>0</v>
      </c>
    </row>
    <row r="99" spans="1:50" s="11" customFormat="1" ht="15" hidden="1" customHeight="1" x14ac:dyDescent="0.25">
      <c r="A99" s="119"/>
      <c r="B99" s="63" t="s">
        <v>199</v>
      </c>
      <c r="C99" s="121">
        <v>0</v>
      </c>
      <c r="D99" s="121">
        <v>0</v>
      </c>
      <c r="E99" s="121">
        <f t="shared" si="135"/>
        <v>0</v>
      </c>
      <c r="F99" s="140">
        <f>'proy 1'!D99+'proy 2'!D99+'proy 3'!D99+'proy 4'!D99+'proy 5'!D99</f>
        <v>0</v>
      </c>
      <c r="G99" s="140"/>
      <c r="H99" s="137">
        <f>'proy 1'!E99+'proy 2'!E99+'proy 3'!E99+'proy 4'!E99+'proy 5'!E99</f>
        <v>0</v>
      </c>
      <c r="I99" s="137"/>
      <c r="J99" s="137">
        <f>'proy 1'!F99+'proy 2'!F99+'proy 3'!F99+'proy 4'!F99+'proy 5'!F99</f>
        <v>0</v>
      </c>
      <c r="K99" s="137"/>
      <c r="L99" s="123">
        <f t="shared" si="136"/>
        <v>0</v>
      </c>
      <c r="M99" s="124">
        <f t="shared" si="137"/>
        <v>0</v>
      </c>
      <c r="N99" s="123">
        <f t="shared" si="138"/>
        <v>0</v>
      </c>
      <c r="O99" s="124">
        <f t="shared" si="139"/>
        <v>0</v>
      </c>
      <c r="P99" s="137">
        <f>'proy 1'!I99+'proy 2'!I99+'proy 3'!I99+'proy 4'!I99+'proy 5'!I99</f>
        <v>0</v>
      </c>
      <c r="Q99" s="137"/>
      <c r="R99" s="137">
        <f>'proy 1'!J99+'proy 2'!J99+'proy 3'!J99+'proy 4'!J99+'proy 5'!J99</f>
        <v>0</v>
      </c>
      <c r="S99" s="137"/>
      <c r="T99" s="137">
        <f>'proy 1'!K99+'proy 2'!K99+'proy 3'!K99+'proy 4'!K99+'proy 5'!K99</f>
        <v>0</v>
      </c>
      <c r="U99" s="137"/>
      <c r="V99" s="123">
        <f t="shared" si="140"/>
        <v>0</v>
      </c>
      <c r="W99" s="124">
        <f t="shared" si="141"/>
        <v>0</v>
      </c>
      <c r="X99" s="123">
        <f t="shared" si="142"/>
        <v>0</v>
      </c>
      <c r="Y99" s="124">
        <f t="shared" si="143"/>
        <v>0</v>
      </c>
      <c r="Z99" s="137">
        <f>'proy 1'!N99+'proy 2'!N99+'proy 3'!N99+'proy 4'!N99+'proy 5'!N99</f>
        <v>0</v>
      </c>
      <c r="AA99" s="137"/>
      <c r="AB99" s="137">
        <f>'proy 1'!O99+'proy 2'!O99+'proy 3'!O99+'proy 4'!O99+'proy 5'!O99</f>
        <v>0</v>
      </c>
      <c r="AC99" s="137"/>
      <c r="AD99" s="137">
        <f>'proy 1'!P99+'proy 2'!P99+'proy 3'!P99+'proy 4'!P99+'proy 5'!P99</f>
        <v>0</v>
      </c>
      <c r="AE99" s="137"/>
      <c r="AF99" s="123">
        <f t="shared" si="144"/>
        <v>0</v>
      </c>
      <c r="AG99" s="124">
        <f t="shared" si="145"/>
        <v>0</v>
      </c>
      <c r="AH99" s="123">
        <f t="shared" si="146"/>
        <v>0</v>
      </c>
      <c r="AI99" s="124">
        <f t="shared" si="147"/>
        <v>0</v>
      </c>
      <c r="AJ99" s="137"/>
      <c r="AK99" s="137">
        <f>'proy 1'!T99+'proy 2'!T99+'proy 3'!T99+'proy 4'!T99+'proy 5'!T99</f>
        <v>0</v>
      </c>
      <c r="AL99" s="137"/>
      <c r="AM99" s="137">
        <f>'proy 1'!U99+'proy 2'!U99+'proy 3'!U99+'proy 4'!U99+'proy 5'!U99</f>
        <v>0</v>
      </c>
      <c r="AN99" s="137"/>
      <c r="AO99" s="123">
        <f t="shared" si="148"/>
        <v>0</v>
      </c>
      <c r="AP99" s="123">
        <f t="shared" si="149"/>
        <v>0</v>
      </c>
      <c r="AQ99" s="124">
        <f t="shared" si="150"/>
        <v>0</v>
      </c>
      <c r="AR99" s="123">
        <f t="shared" si="151"/>
        <v>0</v>
      </c>
      <c r="AS99" s="124">
        <f t="shared" si="152"/>
        <v>0</v>
      </c>
      <c r="AT99" s="123">
        <f t="shared" si="153"/>
        <v>0</v>
      </c>
      <c r="AU99" s="124">
        <f t="shared" si="154"/>
        <v>0</v>
      </c>
      <c r="AV99" s="123">
        <f t="shared" si="155"/>
        <v>0</v>
      </c>
      <c r="AW99" s="124">
        <f t="shared" si="156"/>
        <v>0</v>
      </c>
      <c r="AX99" s="125">
        <f t="shared" si="157"/>
        <v>0</v>
      </c>
    </row>
    <row r="100" spans="1:50" s="11" customFormat="1" ht="15" hidden="1" customHeight="1" x14ac:dyDescent="0.25">
      <c r="A100" s="119">
        <v>34300</v>
      </c>
      <c r="B100" s="120" t="s">
        <v>92</v>
      </c>
      <c r="C100" s="121">
        <v>0</v>
      </c>
      <c r="D100" s="121">
        <v>0</v>
      </c>
      <c r="E100" s="121">
        <f t="shared" si="102"/>
        <v>0</v>
      </c>
      <c r="F100" s="140">
        <f>'proy 1'!D100+'proy 2'!D100+'proy 3'!D100+'proy 4'!D100+'proy 5'!D100</f>
        <v>0</v>
      </c>
      <c r="G100" s="140"/>
      <c r="H100" s="137">
        <f>'proy 1'!E100+'proy 2'!E100+'proy 3'!E100+'proy 4'!E100+'proy 5'!E100</f>
        <v>0</v>
      </c>
      <c r="I100" s="137"/>
      <c r="J100" s="137">
        <f>'proy 1'!F100+'proy 2'!F100+'proy 3'!F100+'proy 4'!F100+'proy 5'!F100</f>
        <v>0</v>
      </c>
      <c r="K100" s="137"/>
      <c r="L100" s="123">
        <f t="shared" si="103"/>
        <v>0</v>
      </c>
      <c r="M100" s="124">
        <f t="shared" si="104"/>
        <v>0</v>
      </c>
      <c r="N100" s="123">
        <f t="shared" si="105"/>
        <v>0</v>
      </c>
      <c r="O100" s="124">
        <f t="shared" si="106"/>
        <v>0</v>
      </c>
      <c r="P100" s="137">
        <f>'proy 1'!I100+'proy 2'!I100+'proy 3'!I100+'proy 4'!I100+'proy 5'!I100</f>
        <v>0</v>
      </c>
      <c r="Q100" s="137"/>
      <c r="R100" s="137">
        <f>'proy 1'!J100+'proy 2'!J100+'proy 3'!J100+'proy 4'!J100+'proy 5'!J100</f>
        <v>0</v>
      </c>
      <c r="S100" s="137"/>
      <c r="T100" s="137">
        <f>'proy 1'!K100+'proy 2'!K100+'proy 3'!K100+'proy 4'!K100+'proy 5'!K100</f>
        <v>0</v>
      </c>
      <c r="U100" s="137"/>
      <c r="V100" s="123">
        <f t="shared" si="107"/>
        <v>0</v>
      </c>
      <c r="W100" s="124">
        <f t="shared" si="108"/>
        <v>0</v>
      </c>
      <c r="X100" s="123">
        <f t="shared" si="109"/>
        <v>0</v>
      </c>
      <c r="Y100" s="124">
        <f t="shared" si="110"/>
        <v>0</v>
      </c>
      <c r="Z100" s="137">
        <f>'proy 1'!N100+'proy 2'!N100+'proy 3'!N100+'proy 4'!N100+'proy 5'!N100</f>
        <v>0</v>
      </c>
      <c r="AA100" s="137"/>
      <c r="AB100" s="137">
        <f>'proy 1'!O100+'proy 2'!O100+'proy 3'!O100+'proy 4'!O100+'proy 5'!O100</f>
        <v>0</v>
      </c>
      <c r="AC100" s="137"/>
      <c r="AD100" s="137">
        <f>'proy 1'!P100+'proy 2'!P100+'proy 3'!P100+'proy 4'!P100+'proy 5'!P100</f>
        <v>0</v>
      </c>
      <c r="AE100" s="137"/>
      <c r="AF100" s="123">
        <f t="shared" si="111"/>
        <v>0</v>
      </c>
      <c r="AG100" s="124">
        <f t="shared" si="112"/>
        <v>0</v>
      </c>
      <c r="AH100" s="123">
        <f t="shared" si="113"/>
        <v>0</v>
      </c>
      <c r="AI100" s="124">
        <f t="shared" si="114"/>
        <v>0</v>
      </c>
      <c r="AJ100" s="137"/>
      <c r="AK100" s="137">
        <f>'proy 1'!T100+'proy 2'!T100+'proy 3'!T100+'proy 4'!T100+'proy 5'!T100</f>
        <v>0</v>
      </c>
      <c r="AL100" s="137"/>
      <c r="AM100" s="137">
        <f>'proy 1'!U100+'proy 2'!U100+'proy 3'!U100+'proy 4'!U100+'proy 5'!U100</f>
        <v>0</v>
      </c>
      <c r="AN100" s="137"/>
      <c r="AO100" s="123">
        <f t="shared" si="121"/>
        <v>0</v>
      </c>
      <c r="AP100" s="123">
        <f t="shared" si="115"/>
        <v>0</v>
      </c>
      <c r="AQ100" s="124">
        <f t="shared" si="116"/>
        <v>0</v>
      </c>
      <c r="AR100" s="123">
        <f t="shared" si="117"/>
        <v>0</v>
      </c>
      <c r="AS100" s="124">
        <f t="shared" si="118"/>
        <v>0</v>
      </c>
      <c r="AT100" s="123">
        <f t="shared" si="122"/>
        <v>0</v>
      </c>
      <c r="AU100" s="124">
        <f t="shared" si="119"/>
        <v>0</v>
      </c>
      <c r="AV100" s="123">
        <f t="shared" si="123"/>
        <v>0</v>
      </c>
      <c r="AW100" s="124">
        <f t="shared" si="120"/>
        <v>0</v>
      </c>
      <c r="AX100" s="125">
        <f t="shared" si="124"/>
        <v>0</v>
      </c>
    </row>
    <row r="101" spans="1:50" ht="15" hidden="1" customHeight="1" x14ac:dyDescent="0.25">
      <c r="A101" s="119">
        <v>34400</v>
      </c>
      <c r="B101" s="120" t="s">
        <v>93</v>
      </c>
      <c r="C101" s="121">
        <v>0</v>
      </c>
      <c r="D101" s="121">
        <v>0</v>
      </c>
      <c r="E101" s="121">
        <f t="shared" si="102"/>
        <v>0</v>
      </c>
      <c r="F101" s="140">
        <f>'proy 1'!D101+'proy 2'!D101+'proy 3'!D101+'proy 4'!D101+'proy 5'!D101</f>
        <v>0</v>
      </c>
      <c r="G101" s="140"/>
      <c r="H101" s="137">
        <f>'proy 1'!E101+'proy 2'!E101+'proy 3'!E101+'proy 4'!E101+'proy 5'!E101</f>
        <v>0</v>
      </c>
      <c r="I101" s="137"/>
      <c r="J101" s="137">
        <f>'proy 1'!F101+'proy 2'!F101+'proy 3'!F101+'proy 4'!F101+'proy 5'!F101</f>
        <v>0</v>
      </c>
      <c r="K101" s="137"/>
      <c r="L101" s="123">
        <f t="shared" si="103"/>
        <v>0</v>
      </c>
      <c r="M101" s="124">
        <f t="shared" si="104"/>
        <v>0</v>
      </c>
      <c r="N101" s="123">
        <f t="shared" si="105"/>
        <v>0</v>
      </c>
      <c r="O101" s="124">
        <f t="shared" si="106"/>
        <v>0</v>
      </c>
      <c r="P101" s="137">
        <f>'proy 1'!I101+'proy 2'!I101+'proy 3'!I101+'proy 4'!I101+'proy 5'!I101</f>
        <v>0</v>
      </c>
      <c r="Q101" s="137"/>
      <c r="R101" s="137">
        <f>'proy 1'!J101+'proy 2'!J101+'proy 3'!J101+'proy 4'!J101+'proy 5'!J101</f>
        <v>0</v>
      </c>
      <c r="S101" s="137"/>
      <c r="T101" s="137">
        <f>'proy 1'!K101+'proy 2'!K101+'proy 3'!K101+'proy 4'!K101+'proy 5'!K101</f>
        <v>0</v>
      </c>
      <c r="U101" s="137"/>
      <c r="V101" s="123">
        <f t="shared" si="107"/>
        <v>0</v>
      </c>
      <c r="W101" s="124">
        <f t="shared" si="108"/>
        <v>0</v>
      </c>
      <c r="X101" s="123">
        <f t="shared" si="109"/>
        <v>0</v>
      </c>
      <c r="Y101" s="124">
        <f t="shared" si="110"/>
        <v>0</v>
      </c>
      <c r="Z101" s="137">
        <f>'proy 1'!N101+'proy 2'!N101+'proy 3'!N101+'proy 4'!N101+'proy 5'!N101</f>
        <v>0</v>
      </c>
      <c r="AA101" s="137"/>
      <c r="AB101" s="137">
        <f>'proy 1'!O101+'proy 2'!O101+'proy 3'!O101+'proy 4'!O101+'proy 5'!O101</f>
        <v>0</v>
      </c>
      <c r="AC101" s="137"/>
      <c r="AD101" s="137">
        <f>'proy 1'!P101+'proy 2'!P101+'proy 3'!P101+'proy 4'!P101+'proy 5'!P101</f>
        <v>0</v>
      </c>
      <c r="AE101" s="137"/>
      <c r="AF101" s="123">
        <f t="shared" si="111"/>
        <v>0</v>
      </c>
      <c r="AG101" s="124">
        <f t="shared" si="112"/>
        <v>0</v>
      </c>
      <c r="AH101" s="123">
        <f t="shared" si="113"/>
        <v>0</v>
      </c>
      <c r="AI101" s="124">
        <f t="shared" si="114"/>
        <v>0</v>
      </c>
      <c r="AJ101" s="137"/>
      <c r="AK101" s="137">
        <f>'proy 1'!T101+'proy 2'!T101+'proy 3'!T101+'proy 4'!T101+'proy 5'!T101</f>
        <v>0</v>
      </c>
      <c r="AL101" s="137"/>
      <c r="AM101" s="137">
        <f>'proy 1'!U101+'proy 2'!U101+'proy 3'!U101+'proy 4'!U101+'proy 5'!U101</f>
        <v>0</v>
      </c>
      <c r="AN101" s="137"/>
      <c r="AO101" s="123">
        <f t="shared" si="121"/>
        <v>0</v>
      </c>
      <c r="AP101" s="123">
        <f t="shared" si="115"/>
        <v>0</v>
      </c>
      <c r="AQ101" s="124">
        <f t="shared" si="116"/>
        <v>0</v>
      </c>
      <c r="AR101" s="123">
        <f t="shared" si="117"/>
        <v>0</v>
      </c>
      <c r="AS101" s="124">
        <f t="shared" si="118"/>
        <v>0</v>
      </c>
      <c r="AT101" s="123">
        <f t="shared" si="122"/>
        <v>0</v>
      </c>
      <c r="AU101" s="124">
        <f t="shared" si="119"/>
        <v>0</v>
      </c>
      <c r="AV101" s="123">
        <f t="shared" si="123"/>
        <v>0</v>
      </c>
      <c r="AW101" s="124">
        <f t="shared" si="120"/>
        <v>0</v>
      </c>
      <c r="AX101" s="125">
        <f t="shared" si="124"/>
        <v>0</v>
      </c>
    </row>
    <row r="102" spans="1:50" ht="15" hidden="1" customHeight="1" x14ac:dyDescent="0.25">
      <c r="A102" s="119">
        <v>34500</v>
      </c>
      <c r="B102" s="120" t="s">
        <v>94</v>
      </c>
      <c r="C102" s="121">
        <v>0</v>
      </c>
      <c r="D102" s="121">
        <v>0</v>
      </c>
      <c r="E102" s="121">
        <f t="shared" si="102"/>
        <v>0</v>
      </c>
      <c r="F102" s="140">
        <f>'proy 1'!D102+'proy 2'!D102+'proy 3'!D102+'proy 4'!D102+'proy 5'!D102</f>
        <v>0</v>
      </c>
      <c r="G102" s="140"/>
      <c r="H102" s="137">
        <f>'proy 1'!E102+'proy 2'!E102+'proy 3'!E102+'proy 4'!E102+'proy 5'!E102</f>
        <v>0</v>
      </c>
      <c r="I102" s="137"/>
      <c r="J102" s="137">
        <f>'proy 1'!F102+'proy 2'!F102+'proy 3'!F102+'proy 4'!F102+'proy 5'!F102</f>
        <v>0</v>
      </c>
      <c r="K102" s="137"/>
      <c r="L102" s="123">
        <f t="shared" si="103"/>
        <v>0</v>
      </c>
      <c r="M102" s="124">
        <f t="shared" si="104"/>
        <v>0</v>
      </c>
      <c r="N102" s="123">
        <f t="shared" si="105"/>
        <v>0</v>
      </c>
      <c r="O102" s="124">
        <f t="shared" si="106"/>
        <v>0</v>
      </c>
      <c r="P102" s="137">
        <f>'proy 1'!I102+'proy 2'!I102+'proy 3'!I102+'proy 4'!I102+'proy 5'!I102</f>
        <v>0</v>
      </c>
      <c r="Q102" s="137"/>
      <c r="R102" s="137">
        <f>'proy 1'!J102+'proy 2'!J102+'proy 3'!J102+'proy 4'!J102+'proy 5'!J102</f>
        <v>0</v>
      </c>
      <c r="S102" s="137"/>
      <c r="T102" s="137">
        <f>'proy 1'!K102+'proy 2'!K102+'proy 3'!K102+'proy 4'!K102+'proy 5'!K102</f>
        <v>0</v>
      </c>
      <c r="U102" s="137"/>
      <c r="V102" s="123">
        <f t="shared" si="107"/>
        <v>0</v>
      </c>
      <c r="W102" s="124">
        <f t="shared" si="108"/>
        <v>0</v>
      </c>
      <c r="X102" s="123">
        <f t="shared" si="109"/>
        <v>0</v>
      </c>
      <c r="Y102" s="124">
        <f t="shared" si="110"/>
        <v>0</v>
      </c>
      <c r="Z102" s="137">
        <f>'proy 1'!N102+'proy 2'!N102+'proy 3'!N102+'proy 4'!N102+'proy 5'!N102</f>
        <v>0</v>
      </c>
      <c r="AA102" s="137"/>
      <c r="AB102" s="137">
        <f>'proy 1'!O102+'proy 2'!O102+'proy 3'!O102+'proy 4'!O102+'proy 5'!O102</f>
        <v>0</v>
      </c>
      <c r="AC102" s="137"/>
      <c r="AD102" s="137">
        <f>'proy 1'!P102+'proy 2'!P102+'proy 3'!P102+'proy 4'!P102+'proy 5'!P102</f>
        <v>0</v>
      </c>
      <c r="AE102" s="137"/>
      <c r="AF102" s="123">
        <f t="shared" si="111"/>
        <v>0</v>
      </c>
      <c r="AG102" s="124">
        <f t="shared" si="112"/>
        <v>0</v>
      </c>
      <c r="AH102" s="123">
        <f t="shared" si="113"/>
        <v>0</v>
      </c>
      <c r="AI102" s="124">
        <f t="shared" si="114"/>
        <v>0</v>
      </c>
      <c r="AJ102" s="137"/>
      <c r="AK102" s="137">
        <f>'proy 1'!T102+'proy 2'!T102+'proy 3'!T102+'proy 4'!T102+'proy 5'!T102</f>
        <v>0</v>
      </c>
      <c r="AL102" s="137"/>
      <c r="AM102" s="137">
        <f>'proy 1'!U102+'proy 2'!U102+'proy 3'!U102+'proy 4'!U102+'proy 5'!U102</f>
        <v>0</v>
      </c>
      <c r="AN102" s="137"/>
      <c r="AO102" s="123">
        <f t="shared" si="121"/>
        <v>0</v>
      </c>
      <c r="AP102" s="123">
        <f t="shared" si="115"/>
        <v>0</v>
      </c>
      <c r="AQ102" s="124">
        <f t="shared" si="116"/>
        <v>0</v>
      </c>
      <c r="AR102" s="123">
        <f t="shared" si="117"/>
        <v>0</v>
      </c>
      <c r="AS102" s="124">
        <f t="shared" si="118"/>
        <v>0</v>
      </c>
      <c r="AT102" s="123">
        <f t="shared" si="122"/>
        <v>0</v>
      </c>
      <c r="AU102" s="124">
        <f t="shared" si="119"/>
        <v>0</v>
      </c>
      <c r="AV102" s="123">
        <f t="shared" si="123"/>
        <v>0</v>
      </c>
      <c r="AW102" s="124">
        <f t="shared" si="120"/>
        <v>0</v>
      </c>
      <c r="AX102" s="125">
        <f t="shared" si="124"/>
        <v>0</v>
      </c>
    </row>
    <row r="103" spans="1:50" ht="15" hidden="1" customHeight="1" x14ac:dyDescent="0.25">
      <c r="A103" s="119">
        <v>34600</v>
      </c>
      <c r="B103" s="120" t="s">
        <v>95</v>
      </c>
      <c r="C103" s="121">
        <v>0</v>
      </c>
      <c r="D103" s="121">
        <v>0</v>
      </c>
      <c r="E103" s="121">
        <f t="shared" si="102"/>
        <v>0</v>
      </c>
      <c r="F103" s="140">
        <f>'proy 1'!D103+'proy 2'!D103+'proy 3'!D103+'proy 4'!D103+'proy 5'!D103</f>
        <v>0</v>
      </c>
      <c r="G103" s="140"/>
      <c r="H103" s="137">
        <f>'proy 1'!E103+'proy 2'!E103+'proy 3'!E103+'proy 4'!E103+'proy 5'!E103</f>
        <v>0</v>
      </c>
      <c r="I103" s="137"/>
      <c r="J103" s="137">
        <f>'proy 1'!F103+'proy 2'!F103+'proy 3'!F103+'proy 4'!F103+'proy 5'!F103</f>
        <v>0</v>
      </c>
      <c r="K103" s="137"/>
      <c r="L103" s="123">
        <f t="shared" si="103"/>
        <v>0</v>
      </c>
      <c r="M103" s="124">
        <f t="shared" si="104"/>
        <v>0</v>
      </c>
      <c r="N103" s="123">
        <f t="shared" si="105"/>
        <v>0</v>
      </c>
      <c r="O103" s="124">
        <f t="shared" si="106"/>
        <v>0</v>
      </c>
      <c r="P103" s="137">
        <f>'proy 1'!I103+'proy 2'!I103+'proy 3'!I103+'proy 4'!I103+'proy 5'!I103</f>
        <v>0</v>
      </c>
      <c r="Q103" s="137"/>
      <c r="R103" s="137">
        <f>'proy 1'!J103+'proy 2'!J103+'proy 3'!J103+'proy 4'!J103+'proy 5'!J103</f>
        <v>0</v>
      </c>
      <c r="S103" s="137"/>
      <c r="T103" s="137">
        <f>'proy 1'!K103+'proy 2'!K103+'proy 3'!K103+'proy 4'!K103+'proy 5'!K103</f>
        <v>0</v>
      </c>
      <c r="U103" s="137"/>
      <c r="V103" s="123">
        <f t="shared" si="107"/>
        <v>0</v>
      </c>
      <c r="W103" s="124">
        <f t="shared" si="108"/>
        <v>0</v>
      </c>
      <c r="X103" s="123">
        <f t="shared" si="109"/>
        <v>0</v>
      </c>
      <c r="Y103" s="124">
        <f t="shared" si="110"/>
        <v>0</v>
      </c>
      <c r="Z103" s="137">
        <f>'proy 1'!N103+'proy 2'!N103+'proy 3'!N103+'proy 4'!N103+'proy 5'!N103</f>
        <v>0</v>
      </c>
      <c r="AA103" s="137"/>
      <c r="AB103" s="137">
        <f>'proy 1'!O103+'proy 2'!O103+'proy 3'!O103+'proy 4'!O103+'proy 5'!O103</f>
        <v>0</v>
      </c>
      <c r="AC103" s="137"/>
      <c r="AD103" s="137">
        <f>'proy 1'!P103+'proy 2'!P103+'proy 3'!P103+'proy 4'!P103+'proy 5'!P103</f>
        <v>0</v>
      </c>
      <c r="AE103" s="137"/>
      <c r="AF103" s="123">
        <f t="shared" si="111"/>
        <v>0</v>
      </c>
      <c r="AG103" s="124">
        <f t="shared" si="112"/>
        <v>0</v>
      </c>
      <c r="AH103" s="123">
        <f t="shared" si="113"/>
        <v>0</v>
      </c>
      <c r="AI103" s="124">
        <f t="shared" si="114"/>
        <v>0</v>
      </c>
      <c r="AJ103" s="137"/>
      <c r="AK103" s="137">
        <f>'proy 1'!T103+'proy 2'!T103+'proy 3'!T103+'proy 4'!T103+'proy 5'!T103</f>
        <v>0</v>
      </c>
      <c r="AL103" s="137"/>
      <c r="AM103" s="137">
        <f>'proy 1'!U103+'proy 2'!U103+'proy 3'!U103+'proy 4'!U103+'proy 5'!U103</f>
        <v>0</v>
      </c>
      <c r="AN103" s="137"/>
      <c r="AO103" s="123">
        <f t="shared" si="121"/>
        <v>0</v>
      </c>
      <c r="AP103" s="123">
        <f t="shared" si="115"/>
        <v>0</v>
      </c>
      <c r="AQ103" s="124">
        <f t="shared" si="116"/>
        <v>0</v>
      </c>
      <c r="AR103" s="123">
        <f t="shared" si="117"/>
        <v>0</v>
      </c>
      <c r="AS103" s="124">
        <f t="shared" si="118"/>
        <v>0</v>
      </c>
      <c r="AT103" s="123">
        <f t="shared" si="122"/>
        <v>0</v>
      </c>
      <c r="AU103" s="124">
        <f t="shared" si="119"/>
        <v>0</v>
      </c>
      <c r="AV103" s="123">
        <f t="shared" si="123"/>
        <v>0</v>
      </c>
      <c r="AW103" s="124">
        <f t="shared" si="120"/>
        <v>0</v>
      </c>
      <c r="AX103" s="125">
        <f t="shared" si="124"/>
        <v>0</v>
      </c>
    </row>
    <row r="104" spans="1:50" ht="15" hidden="1" customHeight="1" x14ac:dyDescent="0.25">
      <c r="A104" s="119">
        <v>34800</v>
      </c>
      <c r="B104" s="120" t="s">
        <v>96</v>
      </c>
      <c r="C104" s="121">
        <v>0</v>
      </c>
      <c r="D104" s="121">
        <v>0</v>
      </c>
      <c r="E104" s="121">
        <f t="shared" si="102"/>
        <v>0</v>
      </c>
      <c r="F104" s="140">
        <f>'proy 1'!D104+'proy 2'!D104+'proy 3'!D104+'proy 4'!D104+'proy 5'!D104</f>
        <v>0</v>
      </c>
      <c r="G104" s="140"/>
      <c r="H104" s="137">
        <f>'proy 1'!E104+'proy 2'!E104+'proy 3'!E104+'proy 4'!E104+'proy 5'!E104</f>
        <v>0</v>
      </c>
      <c r="I104" s="137"/>
      <c r="J104" s="137">
        <f>'proy 1'!F104+'proy 2'!F104+'proy 3'!F104+'proy 4'!F104+'proy 5'!F104</f>
        <v>0</v>
      </c>
      <c r="K104" s="137"/>
      <c r="L104" s="123">
        <f t="shared" si="103"/>
        <v>0</v>
      </c>
      <c r="M104" s="124">
        <f t="shared" si="104"/>
        <v>0</v>
      </c>
      <c r="N104" s="123">
        <f t="shared" si="105"/>
        <v>0</v>
      </c>
      <c r="O104" s="124">
        <f t="shared" si="106"/>
        <v>0</v>
      </c>
      <c r="P104" s="137">
        <f>'proy 1'!I104+'proy 2'!I104+'proy 3'!I104+'proy 4'!I104+'proy 5'!I104</f>
        <v>0</v>
      </c>
      <c r="Q104" s="137"/>
      <c r="R104" s="137">
        <f>'proy 1'!J104+'proy 2'!J104+'proy 3'!J104+'proy 4'!J104+'proy 5'!J104</f>
        <v>0</v>
      </c>
      <c r="S104" s="137"/>
      <c r="T104" s="137">
        <f>'proy 1'!K104+'proy 2'!K104+'proy 3'!K104+'proy 4'!K104+'proy 5'!K104</f>
        <v>0</v>
      </c>
      <c r="U104" s="137"/>
      <c r="V104" s="123">
        <f t="shared" si="107"/>
        <v>0</v>
      </c>
      <c r="W104" s="124">
        <f t="shared" si="108"/>
        <v>0</v>
      </c>
      <c r="X104" s="123">
        <f t="shared" si="109"/>
        <v>0</v>
      </c>
      <c r="Y104" s="124">
        <f t="shared" si="110"/>
        <v>0</v>
      </c>
      <c r="Z104" s="137">
        <f>'proy 1'!N104+'proy 2'!N104+'proy 3'!N104+'proy 4'!N104+'proy 5'!N104</f>
        <v>0</v>
      </c>
      <c r="AA104" s="137"/>
      <c r="AB104" s="137">
        <f>'proy 1'!O104+'proy 2'!O104+'proy 3'!O104+'proy 4'!O104+'proy 5'!O104</f>
        <v>0</v>
      </c>
      <c r="AC104" s="137"/>
      <c r="AD104" s="137">
        <f>'proy 1'!P104+'proy 2'!P104+'proy 3'!P104+'proy 4'!P104+'proy 5'!P104</f>
        <v>0</v>
      </c>
      <c r="AE104" s="137"/>
      <c r="AF104" s="123">
        <f t="shared" si="111"/>
        <v>0</v>
      </c>
      <c r="AG104" s="124">
        <f t="shared" si="112"/>
        <v>0</v>
      </c>
      <c r="AH104" s="123">
        <f t="shared" si="113"/>
        <v>0</v>
      </c>
      <c r="AI104" s="124">
        <f t="shared" si="114"/>
        <v>0</v>
      </c>
      <c r="AJ104" s="137"/>
      <c r="AK104" s="137">
        <f>'proy 1'!T104+'proy 2'!T104+'proy 3'!T104+'proy 4'!T104+'proy 5'!T104</f>
        <v>0</v>
      </c>
      <c r="AL104" s="137"/>
      <c r="AM104" s="137">
        <f>'proy 1'!U104+'proy 2'!U104+'proy 3'!U104+'proy 4'!U104+'proy 5'!U104</f>
        <v>0</v>
      </c>
      <c r="AN104" s="137"/>
      <c r="AO104" s="123">
        <f t="shared" si="121"/>
        <v>0</v>
      </c>
      <c r="AP104" s="123">
        <f t="shared" si="115"/>
        <v>0</v>
      </c>
      <c r="AQ104" s="124">
        <f t="shared" si="116"/>
        <v>0</v>
      </c>
      <c r="AR104" s="123">
        <f t="shared" si="117"/>
        <v>0</v>
      </c>
      <c r="AS104" s="124">
        <f t="shared" si="118"/>
        <v>0</v>
      </c>
      <c r="AT104" s="123">
        <f t="shared" si="122"/>
        <v>0</v>
      </c>
      <c r="AU104" s="124">
        <f t="shared" si="119"/>
        <v>0</v>
      </c>
      <c r="AV104" s="123">
        <f t="shared" si="123"/>
        <v>0</v>
      </c>
      <c r="AW104" s="124">
        <f t="shared" si="120"/>
        <v>0</v>
      </c>
      <c r="AX104" s="125">
        <f t="shared" si="124"/>
        <v>0</v>
      </c>
    </row>
    <row r="105" spans="1:50" ht="15" hidden="1" customHeight="1" x14ac:dyDescent="0.25">
      <c r="A105" s="119">
        <v>39100</v>
      </c>
      <c r="B105" s="120" t="s">
        <v>97</v>
      </c>
      <c r="C105" s="121">
        <v>0</v>
      </c>
      <c r="D105" s="121">
        <v>0</v>
      </c>
      <c r="E105" s="121">
        <f t="shared" si="102"/>
        <v>0</v>
      </c>
      <c r="F105" s="140">
        <f>'proy 1'!D105+'proy 2'!D105+'proy 3'!D105+'proy 4'!D105+'proy 5'!D105</f>
        <v>0</v>
      </c>
      <c r="G105" s="140"/>
      <c r="H105" s="137">
        <f>'proy 1'!E105+'proy 2'!E105+'proy 3'!E105+'proy 4'!E105+'proy 5'!E105</f>
        <v>0</v>
      </c>
      <c r="I105" s="137"/>
      <c r="J105" s="137">
        <f>'proy 1'!F105+'proy 2'!F105+'proy 3'!F105+'proy 4'!F105+'proy 5'!F105</f>
        <v>0</v>
      </c>
      <c r="K105" s="137"/>
      <c r="L105" s="123">
        <f t="shared" si="103"/>
        <v>0</v>
      </c>
      <c r="M105" s="124">
        <f t="shared" si="104"/>
        <v>0</v>
      </c>
      <c r="N105" s="123">
        <f t="shared" si="105"/>
        <v>0</v>
      </c>
      <c r="O105" s="124">
        <f t="shared" si="106"/>
        <v>0</v>
      </c>
      <c r="P105" s="137">
        <f>'proy 1'!I105+'proy 2'!I105+'proy 3'!I105+'proy 4'!I105+'proy 5'!I105</f>
        <v>0</v>
      </c>
      <c r="Q105" s="137"/>
      <c r="R105" s="137">
        <f>'proy 1'!J105+'proy 2'!J105+'proy 3'!J105+'proy 4'!J105+'proy 5'!J105</f>
        <v>0</v>
      </c>
      <c r="S105" s="137"/>
      <c r="T105" s="137">
        <f>'proy 1'!K105+'proy 2'!K105+'proy 3'!K105+'proy 4'!K105+'proy 5'!K105</f>
        <v>0</v>
      </c>
      <c r="U105" s="137"/>
      <c r="V105" s="123">
        <f t="shared" si="107"/>
        <v>0</v>
      </c>
      <c r="W105" s="124">
        <f t="shared" si="108"/>
        <v>0</v>
      </c>
      <c r="X105" s="123">
        <f t="shared" si="109"/>
        <v>0</v>
      </c>
      <c r="Y105" s="124">
        <f t="shared" si="110"/>
        <v>0</v>
      </c>
      <c r="Z105" s="137">
        <f>'proy 1'!N105+'proy 2'!N105+'proy 3'!N105+'proy 4'!N105+'proy 5'!N105</f>
        <v>0</v>
      </c>
      <c r="AA105" s="137"/>
      <c r="AB105" s="137">
        <f>'proy 1'!O105+'proy 2'!O105+'proy 3'!O105+'proy 4'!O105+'proy 5'!O105</f>
        <v>0</v>
      </c>
      <c r="AC105" s="137"/>
      <c r="AD105" s="137">
        <f>'proy 1'!P105+'proy 2'!P105+'proy 3'!P105+'proy 4'!P105+'proy 5'!P105</f>
        <v>0</v>
      </c>
      <c r="AE105" s="137"/>
      <c r="AF105" s="123">
        <f t="shared" si="111"/>
        <v>0</v>
      </c>
      <c r="AG105" s="124">
        <f t="shared" si="112"/>
        <v>0</v>
      </c>
      <c r="AH105" s="123">
        <f t="shared" si="113"/>
        <v>0</v>
      </c>
      <c r="AI105" s="124">
        <f t="shared" si="114"/>
        <v>0</v>
      </c>
      <c r="AJ105" s="137"/>
      <c r="AK105" s="137">
        <f>'proy 1'!T105+'proy 2'!T105+'proy 3'!T105+'proy 4'!T105+'proy 5'!T105</f>
        <v>0</v>
      </c>
      <c r="AL105" s="137"/>
      <c r="AM105" s="137">
        <f>'proy 1'!U105+'proy 2'!U105+'proy 3'!U105+'proy 4'!U105+'proy 5'!U105</f>
        <v>0</v>
      </c>
      <c r="AN105" s="137"/>
      <c r="AO105" s="123">
        <f t="shared" si="121"/>
        <v>0</v>
      </c>
      <c r="AP105" s="123">
        <f t="shared" si="115"/>
        <v>0</v>
      </c>
      <c r="AQ105" s="124">
        <f t="shared" si="116"/>
        <v>0</v>
      </c>
      <c r="AR105" s="123">
        <f t="shared" si="117"/>
        <v>0</v>
      </c>
      <c r="AS105" s="124">
        <f t="shared" si="118"/>
        <v>0</v>
      </c>
      <c r="AT105" s="123">
        <f t="shared" si="122"/>
        <v>0</v>
      </c>
      <c r="AU105" s="124">
        <f t="shared" si="119"/>
        <v>0</v>
      </c>
      <c r="AV105" s="123">
        <f t="shared" si="123"/>
        <v>0</v>
      </c>
      <c r="AW105" s="124">
        <f t="shared" si="120"/>
        <v>0</v>
      </c>
      <c r="AX105" s="125">
        <f t="shared" si="124"/>
        <v>0</v>
      </c>
    </row>
    <row r="106" spans="1:50" ht="15" hidden="1" customHeight="1" x14ac:dyDescent="0.25">
      <c r="A106" s="119">
        <v>39300</v>
      </c>
      <c r="B106" s="120" t="s">
        <v>98</v>
      </c>
      <c r="C106" s="121">
        <v>0</v>
      </c>
      <c r="D106" s="121">
        <v>0</v>
      </c>
      <c r="E106" s="121">
        <f t="shared" si="102"/>
        <v>0</v>
      </c>
      <c r="F106" s="140">
        <f>'proy 1'!D106+'proy 2'!D106+'proy 3'!D106+'proy 4'!D106+'proy 5'!D106</f>
        <v>0</v>
      </c>
      <c r="G106" s="140"/>
      <c r="H106" s="137">
        <f>'proy 1'!E106+'proy 2'!E106+'proy 3'!E106+'proy 4'!E106+'proy 5'!E106</f>
        <v>0</v>
      </c>
      <c r="I106" s="137"/>
      <c r="J106" s="137">
        <f>'proy 1'!F106+'proy 2'!F106+'proy 3'!F106+'proy 4'!F106+'proy 5'!F106</f>
        <v>0</v>
      </c>
      <c r="K106" s="137"/>
      <c r="L106" s="123">
        <f t="shared" si="103"/>
        <v>0</v>
      </c>
      <c r="M106" s="124">
        <f t="shared" si="104"/>
        <v>0</v>
      </c>
      <c r="N106" s="123">
        <f t="shared" si="105"/>
        <v>0</v>
      </c>
      <c r="O106" s="124">
        <f t="shared" si="106"/>
        <v>0</v>
      </c>
      <c r="P106" s="137">
        <f>'proy 1'!I106+'proy 2'!I106+'proy 3'!I106+'proy 4'!I106+'proy 5'!I106</f>
        <v>0</v>
      </c>
      <c r="Q106" s="137"/>
      <c r="R106" s="137">
        <f>'proy 1'!J106+'proy 2'!J106+'proy 3'!J106+'proy 4'!J106+'proy 5'!J106</f>
        <v>0</v>
      </c>
      <c r="S106" s="137"/>
      <c r="T106" s="137">
        <f>'proy 1'!K106+'proy 2'!K106+'proy 3'!K106+'proy 4'!K106+'proy 5'!K106</f>
        <v>0</v>
      </c>
      <c r="U106" s="137"/>
      <c r="V106" s="123">
        <f t="shared" si="107"/>
        <v>0</v>
      </c>
      <c r="W106" s="124">
        <f t="shared" si="108"/>
        <v>0</v>
      </c>
      <c r="X106" s="123">
        <f t="shared" si="109"/>
        <v>0</v>
      </c>
      <c r="Y106" s="124">
        <f t="shared" si="110"/>
        <v>0</v>
      </c>
      <c r="Z106" s="137">
        <f>'proy 1'!N106+'proy 2'!N106+'proy 3'!N106+'proy 4'!N106+'proy 5'!N106</f>
        <v>0</v>
      </c>
      <c r="AA106" s="137"/>
      <c r="AB106" s="137">
        <f>'proy 1'!O106+'proy 2'!O106+'proy 3'!O106+'proy 4'!O106+'proy 5'!O106</f>
        <v>0</v>
      </c>
      <c r="AC106" s="137"/>
      <c r="AD106" s="137">
        <f>'proy 1'!P106+'proy 2'!P106+'proy 3'!P106+'proy 4'!P106+'proy 5'!P106</f>
        <v>0</v>
      </c>
      <c r="AE106" s="137"/>
      <c r="AF106" s="123">
        <f t="shared" si="111"/>
        <v>0</v>
      </c>
      <c r="AG106" s="124">
        <f t="shared" si="112"/>
        <v>0</v>
      </c>
      <c r="AH106" s="123">
        <f t="shared" si="113"/>
        <v>0</v>
      </c>
      <c r="AI106" s="124">
        <f t="shared" si="114"/>
        <v>0</v>
      </c>
      <c r="AJ106" s="137"/>
      <c r="AK106" s="137">
        <f>'proy 1'!T106+'proy 2'!T106+'proy 3'!T106+'proy 4'!T106+'proy 5'!T106</f>
        <v>0</v>
      </c>
      <c r="AL106" s="137"/>
      <c r="AM106" s="137">
        <f>'proy 1'!U106+'proy 2'!U106+'proy 3'!U106+'proy 4'!U106+'proy 5'!U106</f>
        <v>0</v>
      </c>
      <c r="AN106" s="137"/>
      <c r="AO106" s="123">
        <f t="shared" si="121"/>
        <v>0</v>
      </c>
      <c r="AP106" s="123">
        <f t="shared" si="115"/>
        <v>0</v>
      </c>
      <c r="AQ106" s="124">
        <f t="shared" si="116"/>
        <v>0</v>
      </c>
      <c r="AR106" s="123">
        <f t="shared" si="117"/>
        <v>0</v>
      </c>
      <c r="AS106" s="124">
        <f t="shared" si="118"/>
        <v>0</v>
      </c>
      <c r="AT106" s="123">
        <f t="shared" si="122"/>
        <v>0</v>
      </c>
      <c r="AU106" s="124">
        <f t="shared" si="119"/>
        <v>0</v>
      </c>
      <c r="AV106" s="123">
        <f t="shared" si="123"/>
        <v>0</v>
      </c>
      <c r="AW106" s="124">
        <f t="shared" si="120"/>
        <v>0</v>
      </c>
      <c r="AX106" s="125">
        <f t="shared" si="124"/>
        <v>0</v>
      </c>
    </row>
    <row r="107" spans="1:50" ht="15" hidden="1" x14ac:dyDescent="0.25">
      <c r="A107" s="119">
        <v>39400</v>
      </c>
      <c r="B107" s="120" t="s">
        <v>99</v>
      </c>
      <c r="C107" s="121">
        <f>'proy 1'!C107+'proy 2'!C107+'proy 3'!C107+'proy 4'!C107+'proy 5'!C107</f>
        <v>0</v>
      </c>
      <c r="D107" s="122">
        <f>'proy 1'!D107+'proy 2'!D107+'proy 3'!D107+'proy 4'!D107+'proy 5'!D107</f>
        <v>0</v>
      </c>
      <c r="E107" s="121">
        <f t="shared" si="102"/>
        <v>0</v>
      </c>
      <c r="F107" s="122">
        <f>'proy 1'!F107+'proy 2'!F107+'proy 3'!F107+'proy 4'!F107+'proy 5'!F107</f>
        <v>0</v>
      </c>
      <c r="G107" s="122">
        <f>'proy 1'!G107+'proy 2'!G107+'proy 3'!G107+'proy 4'!G107+'proy 5'!G107</f>
        <v>0</v>
      </c>
      <c r="H107" s="122">
        <f>'proy 1'!H107+'proy 2'!H107+'proy 3'!H107+'proy 4'!H107+'proy 5'!H107</f>
        <v>0</v>
      </c>
      <c r="I107" s="122">
        <f>'proy 1'!I107+'proy 2'!I107+'proy 3'!I107+'proy 4'!I107+'proy 5'!I107</f>
        <v>0</v>
      </c>
      <c r="J107" s="122">
        <f>'proy 1'!J107+'proy 2'!J107+'proy 3'!J107+'proy 4'!J107+'proy 5'!J107</f>
        <v>0</v>
      </c>
      <c r="K107" s="122">
        <f>'proy 1'!K107+'proy 2'!K107+'proy 3'!K107+'proy 4'!K107+'proy 5'!K107</f>
        <v>0</v>
      </c>
      <c r="L107" s="123">
        <f t="shared" si="103"/>
        <v>0</v>
      </c>
      <c r="M107" s="124">
        <f t="shared" si="104"/>
        <v>0</v>
      </c>
      <c r="N107" s="123">
        <f t="shared" si="105"/>
        <v>0</v>
      </c>
      <c r="O107" s="124">
        <f t="shared" si="106"/>
        <v>0</v>
      </c>
      <c r="P107" s="122">
        <f>'proy 1'!P107+'proy 2'!P107+'proy 3'!P107+'proy 4'!P107+'proy 5'!P107</f>
        <v>0</v>
      </c>
      <c r="Q107" s="122">
        <f>'proy 1'!Q107+'proy 2'!Q107+'proy 3'!Q107+'proy 4'!Q107+'proy 5'!Q107</f>
        <v>0</v>
      </c>
      <c r="R107" s="122">
        <f>'proy 1'!R107+'proy 2'!R107+'proy 3'!R107+'proy 4'!R107+'proy 5'!R107</f>
        <v>0</v>
      </c>
      <c r="S107" s="122">
        <f>'proy 1'!S107+'proy 2'!S107+'proy 3'!S107+'proy 4'!S107+'proy 5'!S107</f>
        <v>0</v>
      </c>
      <c r="T107" s="122">
        <f>'proy 1'!T107+'proy 2'!T107+'proy 3'!T107+'proy 4'!T107+'proy 5'!T107</f>
        <v>0</v>
      </c>
      <c r="U107" s="122">
        <f>'proy 1'!U107+'proy 2'!U107+'proy 3'!U107+'proy 4'!U107+'proy 5'!U107</f>
        <v>0</v>
      </c>
      <c r="V107" s="123">
        <f t="shared" si="107"/>
        <v>0</v>
      </c>
      <c r="W107" s="124">
        <f t="shared" si="108"/>
        <v>0</v>
      </c>
      <c r="X107" s="123">
        <f t="shared" si="109"/>
        <v>0</v>
      </c>
      <c r="Y107" s="124">
        <f t="shared" si="110"/>
        <v>0</v>
      </c>
      <c r="Z107" s="137">
        <f>'proy 1'!N107+'proy 2'!N107+'proy 3'!N107+'proy 4'!N107+'proy 5'!N107</f>
        <v>0</v>
      </c>
      <c r="AA107" s="137"/>
      <c r="AB107" s="137">
        <f>'proy 1'!O107+'proy 2'!O107+'proy 3'!O107+'proy 4'!O107+'proy 5'!O107</f>
        <v>0</v>
      </c>
      <c r="AC107" s="137"/>
      <c r="AD107" s="137">
        <f>'proy 1'!P107+'proy 2'!P107+'proy 3'!P107+'proy 4'!P107+'proy 5'!P107</f>
        <v>0</v>
      </c>
      <c r="AE107" s="137"/>
      <c r="AF107" s="123">
        <f t="shared" si="111"/>
        <v>0</v>
      </c>
      <c r="AG107" s="124">
        <f t="shared" si="112"/>
        <v>0</v>
      </c>
      <c r="AH107" s="123">
        <f t="shared" si="113"/>
        <v>0</v>
      </c>
      <c r="AI107" s="124">
        <f t="shared" si="114"/>
        <v>0</v>
      </c>
      <c r="AJ107" s="137"/>
      <c r="AK107" s="137">
        <f>'proy 1'!T107+'proy 2'!T107+'proy 3'!T107+'proy 4'!T107+'proy 5'!T107</f>
        <v>0</v>
      </c>
      <c r="AL107" s="137"/>
      <c r="AM107" s="137">
        <f>'proy 1'!U107+'proy 2'!U107+'proy 3'!U107+'proy 4'!U107+'proy 5'!U107</f>
        <v>0</v>
      </c>
      <c r="AN107" s="137"/>
      <c r="AO107" s="123">
        <f t="shared" si="121"/>
        <v>0</v>
      </c>
      <c r="AP107" s="123">
        <f t="shared" si="115"/>
        <v>0</v>
      </c>
      <c r="AQ107" s="124">
        <f t="shared" si="116"/>
        <v>0</v>
      </c>
      <c r="AR107" s="123">
        <f t="shared" si="117"/>
        <v>0</v>
      </c>
      <c r="AS107" s="124">
        <f t="shared" si="118"/>
        <v>0</v>
      </c>
      <c r="AT107" s="123">
        <f t="shared" si="122"/>
        <v>0</v>
      </c>
      <c r="AU107" s="124">
        <f t="shared" si="119"/>
        <v>0</v>
      </c>
      <c r="AV107" s="123">
        <f t="shared" si="123"/>
        <v>0</v>
      </c>
      <c r="AW107" s="124">
        <f t="shared" si="120"/>
        <v>0</v>
      </c>
      <c r="AX107" s="125">
        <f t="shared" si="124"/>
        <v>0</v>
      </c>
    </row>
    <row r="108" spans="1:50" ht="15" hidden="1" customHeight="1" x14ac:dyDescent="0.25">
      <c r="A108" s="119">
        <v>39500</v>
      </c>
      <c r="B108" s="120" t="s">
        <v>100</v>
      </c>
      <c r="C108" s="121">
        <v>0</v>
      </c>
      <c r="D108" s="121">
        <v>0</v>
      </c>
      <c r="E108" s="121">
        <f t="shared" si="102"/>
        <v>0</v>
      </c>
      <c r="F108" s="140">
        <f>'proy 1'!D108+'proy 2'!D108+'proy 3'!D108+'proy 4'!D108+'proy 5'!D108</f>
        <v>0</v>
      </c>
      <c r="G108" s="140"/>
      <c r="H108" s="137">
        <f>'proy 1'!E108+'proy 2'!E108+'proy 3'!E108+'proy 4'!E108+'proy 5'!E108</f>
        <v>0</v>
      </c>
      <c r="I108" s="137"/>
      <c r="J108" s="137">
        <f>'proy 1'!F108+'proy 2'!F108+'proy 3'!F108+'proy 4'!F108+'proy 5'!F108</f>
        <v>0</v>
      </c>
      <c r="K108" s="137"/>
      <c r="L108" s="123">
        <f t="shared" si="103"/>
        <v>0</v>
      </c>
      <c r="M108" s="124">
        <f t="shared" si="104"/>
        <v>0</v>
      </c>
      <c r="N108" s="123">
        <f t="shared" si="105"/>
        <v>0</v>
      </c>
      <c r="O108" s="124">
        <f t="shared" si="106"/>
        <v>0</v>
      </c>
      <c r="P108" s="137">
        <f>'proy 1'!I108+'proy 2'!I108+'proy 3'!I108+'proy 4'!I108+'proy 5'!I108</f>
        <v>0</v>
      </c>
      <c r="Q108" s="137"/>
      <c r="R108" s="137">
        <f>'proy 1'!J108+'proy 2'!J108+'proy 3'!J108+'proy 4'!J108+'proy 5'!J108</f>
        <v>0</v>
      </c>
      <c r="S108" s="137"/>
      <c r="T108" s="137">
        <f>'proy 1'!K108+'proy 2'!K108+'proy 3'!K108+'proy 4'!K108+'proy 5'!K108</f>
        <v>0</v>
      </c>
      <c r="U108" s="137"/>
      <c r="V108" s="123">
        <f t="shared" si="107"/>
        <v>0</v>
      </c>
      <c r="W108" s="124">
        <f t="shared" si="108"/>
        <v>0</v>
      </c>
      <c r="X108" s="123">
        <f t="shared" si="109"/>
        <v>0</v>
      </c>
      <c r="Y108" s="124">
        <f t="shared" si="110"/>
        <v>0</v>
      </c>
      <c r="Z108" s="137">
        <f>'proy 1'!N108+'proy 2'!N108+'proy 3'!N108+'proy 4'!N108+'proy 5'!N108</f>
        <v>0</v>
      </c>
      <c r="AA108" s="137"/>
      <c r="AB108" s="137">
        <f>'proy 1'!O108+'proy 2'!O108+'proy 3'!O108+'proy 4'!O108+'proy 5'!O108</f>
        <v>0</v>
      </c>
      <c r="AC108" s="137"/>
      <c r="AD108" s="137">
        <f>'proy 1'!P108+'proy 2'!P108+'proy 3'!P108+'proy 4'!P108+'proy 5'!P108</f>
        <v>0</v>
      </c>
      <c r="AE108" s="137"/>
      <c r="AF108" s="123">
        <f t="shared" si="111"/>
        <v>0</v>
      </c>
      <c r="AG108" s="124">
        <f t="shared" si="112"/>
        <v>0</v>
      </c>
      <c r="AH108" s="123">
        <f t="shared" si="113"/>
        <v>0</v>
      </c>
      <c r="AI108" s="124">
        <f t="shared" si="114"/>
        <v>0</v>
      </c>
      <c r="AJ108" s="137"/>
      <c r="AK108" s="137">
        <f>'proy 1'!T108+'proy 2'!T108+'proy 3'!T108+'proy 4'!T108+'proy 5'!T108</f>
        <v>0</v>
      </c>
      <c r="AL108" s="137"/>
      <c r="AM108" s="137">
        <f>'proy 1'!U108+'proy 2'!U108+'proy 3'!U108+'proy 4'!U108+'proy 5'!U108</f>
        <v>0</v>
      </c>
      <c r="AN108" s="137"/>
      <c r="AO108" s="123">
        <f t="shared" si="121"/>
        <v>0</v>
      </c>
      <c r="AP108" s="123">
        <f t="shared" si="115"/>
        <v>0</v>
      </c>
      <c r="AQ108" s="124">
        <f t="shared" si="116"/>
        <v>0</v>
      </c>
      <c r="AR108" s="123">
        <f t="shared" si="117"/>
        <v>0</v>
      </c>
      <c r="AS108" s="124">
        <f t="shared" si="118"/>
        <v>0</v>
      </c>
      <c r="AT108" s="123">
        <f t="shared" si="122"/>
        <v>0</v>
      </c>
      <c r="AU108" s="124">
        <f t="shared" si="119"/>
        <v>0</v>
      </c>
      <c r="AV108" s="123">
        <f t="shared" si="123"/>
        <v>0</v>
      </c>
      <c r="AW108" s="124">
        <f t="shared" si="120"/>
        <v>0</v>
      </c>
      <c r="AX108" s="125">
        <f t="shared" si="124"/>
        <v>0</v>
      </c>
    </row>
    <row r="109" spans="1:50" ht="15" hidden="1" customHeight="1" x14ac:dyDescent="0.25">
      <c r="A109" s="119">
        <v>39600</v>
      </c>
      <c r="B109" s="120" t="s">
        <v>101</v>
      </c>
      <c r="C109" s="121">
        <v>0</v>
      </c>
      <c r="D109" s="121">
        <v>0</v>
      </c>
      <c r="E109" s="121">
        <f t="shared" si="102"/>
        <v>0</v>
      </c>
      <c r="F109" s="140">
        <f>'proy 1'!D109+'proy 2'!D109+'proy 3'!D109+'proy 4'!D109+'proy 5'!D109</f>
        <v>0</v>
      </c>
      <c r="G109" s="140"/>
      <c r="H109" s="137">
        <f>'proy 1'!E109+'proy 2'!E109+'proy 3'!E109+'proy 4'!E109+'proy 5'!E109</f>
        <v>0</v>
      </c>
      <c r="I109" s="137"/>
      <c r="J109" s="137">
        <f>'proy 1'!F109+'proy 2'!F109+'proy 3'!F109+'proy 4'!F109+'proy 5'!F109</f>
        <v>0</v>
      </c>
      <c r="K109" s="137"/>
      <c r="L109" s="123">
        <f t="shared" si="103"/>
        <v>0</v>
      </c>
      <c r="M109" s="124">
        <f t="shared" si="104"/>
        <v>0</v>
      </c>
      <c r="N109" s="123">
        <f t="shared" si="105"/>
        <v>0</v>
      </c>
      <c r="O109" s="124">
        <f t="shared" si="106"/>
        <v>0</v>
      </c>
      <c r="P109" s="137">
        <f>'proy 1'!I109+'proy 2'!I109+'proy 3'!I109+'proy 4'!I109+'proy 5'!I109</f>
        <v>0</v>
      </c>
      <c r="Q109" s="137"/>
      <c r="R109" s="137">
        <f>'proy 1'!J109+'proy 2'!J109+'proy 3'!J109+'proy 4'!J109+'proy 5'!J109</f>
        <v>0</v>
      </c>
      <c r="S109" s="137"/>
      <c r="T109" s="137">
        <f>'proy 1'!K109+'proy 2'!K109+'proy 3'!K109+'proy 4'!K109+'proy 5'!K109</f>
        <v>0</v>
      </c>
      <c r="U109" s="137"/>
      <c r="V109" s="123">
        <f t="shared" si="107"/>
        <v>0</v>
      </c>
      <c r="W109" s="124">
        <f t="shared" si="108"/>
        <v>0</v>
      </c>
      <c r="X109" s="123">
        <f t="shared" si="109"/>
        <v>0</v>
      </c>
      <c r="Y109" s="124">
        <f t="shared" si="110"/>
        <v>0</v>
      </c>
      <c r="Z109" s="137">
        <f>'proy 1'!N109+'proy 2'!N109+'proy 3'!N109+'proy 4'!N109+'proy 5'!N109</f>
        <v>0</v>
      </c>
      <c r="AA109" s="137"/>
      <c r="AB109" s="137">
        <f>'proy 1'!O109+'proy 2'!O109+'proy 3'!O109+'proy 4'!O109+'proy 5'!O109</f>
        <v>0</v>
      </c>
      <c r="AC109" s="137"/>
      <c r="AD109" s="137">
        <f>'proy 1'!P109+'proy 2'!P109+'proy 3'!P109+'proy 4'!P109+'proy 5'!P109</f>
        <v>0</v>
      </c>
      <c r="AE109" s="137"/>
      <c r="AF109" s="123">
        <f t="shared" si="111"/>
        <v>0</v>
      </c>
      <c r="AG109" s="124">
        <f t="shared" si="112"/>
        <v>0</v>
      </c>
      <c r="AH109" s="123">
        <f t="shared" si="113"/>
        <v>0</v>
      </c>
      <c r="AI109" s="124">
        <f t="shared" si="114"/>
        <v>0</v>
      </c>
      <c r="AJ109" s="137"/>
      <c r="AK109" s="137">
        <f>'proy 1'!T109+'proy 2'!T109+'proy 3'!T109+'proy 4'!T109+'proy 5'!T109</f>
        <v>0</v>
      </c>
      <c r="AL109" s="137"/>
      <c r="AM109" s="137">
        <f>'proy 1'!U109+'proy 2'!U109+'proy 3'!U109+'proy 4'!U109+'proy 5'!U109</f>
        <v>0</v>
      </c>
      <c r="AN109" s="137"/>
      <c r="AO109" s="123">
        <f t="shared" si="121"/>
        <v>0</v>
      </c>
      <c r="AP109" s="123">
        <f t="shared" si="115"/>
        <v>0</v>
      </c>
      <c r="AQ109" s="124">
        <f t="shared" si="116"/>
        <v>0</v>
      </c>
      <c r="AR109" s="123">
        <f t="shared" si="117"/>
        <v>0</v>
      </c>
      <c r="AS109" s="124">
        <f t="shared" si="118"/>
        <v>0</v>
      </c>
      <c r="AT109" s="123">
        <f t="shared" si="122"/>
        <v>0</v>
      </c>
      <c r="AU109" s="124">
        <f t="shared" si="119"/>
        <v>0</v>
      </c>
      <c r="AV109" s="123">
        <f t="shared" si="123"/>
        <v>0</v>
      </c>
      <c r="AW109" s="124">
        <f t="shared" si="120"/>
        <v>0</v>
      </c>
      <c r="AX109" s="125">
        <f t="shared" si="124"/>
        <v>0</v>
      </c>
    </row>
    <row r="110" spans="1:50" ht="15" hidden="1" customHeight="1" x14ac:dyDescent="0.25">
      <c r="A110" s="119">
        <v>39700</v>
      </c>
      <c r="B110" s="120" t="s">
        <v>102</v>
      </c>
      <c r="C110" s="121">
        <v>0</v>
      </c>
      <c r="D110" s="121">
        <v>0</v>
      </c>
      <c r="E110" s="121">
        <f t="shared" si="102"/>
        <v>0</v>
      </c>
      <c r="F110" s="140">
        <f>'proy 1'!D110+'proy 2'!D110+'proy 3'!D110+'proy 4'!D110+'proy 5'!D110</f>
        <v>0</v>
      </c>
      <c r="G110" s="140"/>
      <c r="H110" s="137">
        <f>'proy 1'!E110+'proy 2'!E110+'proy 3'!E110+'proy 4'!E110+'proy 5'!E110</f>
        <v>0</v>
      </c>
      <c r="I110" s="137"/>
      <c r="J110" s="137">
        <f>'proy 1'!F110+'proy 2'!F110+'proy 3'!F110+'proy 4'!F110+'proy 5'!F110</f>
        <v>0</v>
      </c>
      <c r="K110" s="137"/>
      <c r="L110" s="123">
        <f t="shared" si="103"/>
        <v>0</v>
      </c>
      <c r="M110" s="124">
        <f t="shared" si="104"/>
        <v>0</v>
      </c>
      <c r="N110" s="123">
        <f t="shared" si="105"/>
        <v>0</v>
      </c>
      <c r="O110" s="124">
        <f t="shared" si="106"/>
        <v>0</v>
      </c>
      <c r="P110" s="137">
        <f>'proy 1'!I110+'proy 2'!I110+'proy 3'!I110+'proy 4'!I110+'proy 5'!I110</f>
        <v>0</v>
      </c>
      <c r="Q110" s="137"/>
      <c r="R110" s="137">
        <f>'proy 1'!J110+'proy 2'!J110+'proy 3'!J110+'proy 4'!J110+'proy 5'!J110</f>
        <v>0</v>
      </c>
      <c r="S110" s="137"/>
      <c r="T110" s="137">
        <f>'proy 1'!K110+'proy 2'!K110+'proy 3'!K110+'proy 4'!K110+'proy 5'!K110</f>
        <v>0</v>
      </c>
      <c r="U110" s="137"/>
      <c r="V110" s="123">
        <f t="shared" si="107"/>
        <v>0</v>
      </c>
      <c r="W110" s="124">
        <f t="shared" si="108"/>
        <v>0</v>
      </c>
      <c r="X110" s="123">
        <f t="shared" si="109"/>
        <v>0</v>
      </c>
      <c r="Y110" s="124">
        <f t="shared" si="110"/>
        <v>0</v>
      </c>
      <c r="Z110" s="137">
        <f>'proy 1'!N110+'proy 2'!N110+'proy 3'!N110+'proy 4'!N110+'proy 5'!N110</f>
        <v>0</v>
      </c>
      <c r="AA110" s="137"/>
      <c r="AB110" s="137">
        <f>'proy 1'!O110+'proy 2'!O110+'proy 3'!O110+'proy 4'!O110+'proy 5'!O110</f>
        <v>0</v>
      </c>
      <c r="AC110" s="137"/>
      <c r="AD110" s="137">
        <f>'proy 1'!P110+'proy 2'!P110+'proy 3'!P110+'proy 4'!P110+'proy 5'!P110</f>
        <v>0</v>
      </c>
      <c r="AE110" s="137"/>
      <c r="AF110" s="123">
        <f t="shared" si="111"/>
        <v>0</v>
      </c>
      <c r="AG110" s="124">
        <f t="shared" si="112"/>
        <v>0</v>
      </c>
      <c r="AH110" s="123">
        <f t="shared" si="113"/>
        <v>0</v>
      </c>
      <c r="AI110" s="124">
        <f t="shared" si="114"/>
        <v>0</v>
      </c>
      <c r="AJ110" s="137"/>
      <c r="AK110" s="137">
        <f>'proy 1'!T110+'proy 2'!T110+'proy 3'!T110+'proy 4'!T110+'proy 5'!T110</f>
        <v>0</v>
      </c>
      <c r="AL110" s="137"/>
      <c r="AM110" s="137">
        <f>'proy 1'!U110+'proy 2'!U110+'proy 3'!U110+'proy 4'!U110+'proy 5'!U110</f>
        <v>0</v>
      </c>
      <c r="AN110" s="137"/>
      <c r="AO110" s="123">
        <f t="shared" si="121"/>
        <v>0</v>
      </c>
      <c r="AP110" s="123">
        <f t="shared" si="115"/>
        <v>0</v>
      </c>
      <c r="AQ110" s="124">
        <f t="shared" si="116"/>
        <v>0</v>
      </c>
      <c r="AR110" s="123">
        <f t="shared" si="117"/>
        <v>0</v>
      </c>
      <c r="AS110" s="124">
        <f t="shared" si="118"/>
        <v>0</v>
      </c>
      <c r="AT110" s="123">
        <f t="shared" si="122"/>
        <v>0</v>
      </c>
      <c r="AU110" s="124">
        <f t="shared" si="119"/>
        <v>0</v>
      </c>
      <c r="AV110" s="123">
        <f t="shared" si="123"/>
        <v>0</v>
      </c>
      <c r="AW110" s="124">
        <f t="shared" si="120"/>
        <v>0</v>
      </c>
      <c r="AX110" s="125">
        <f t="shared" si="124"/>
        <v>0</v>
      </c>
    </row>
    <row r="111" spans="1:50" ht="15" hidden="1" customHeight="1" x14ac:dyDescent="0.25">
      <c r="A111" s="119">
        <v>39800</v>
      </c>
      <c r="B111" s="120" t="s">
        <v>103</v>
      </c>
      <c r="C111" s="121">
        <v>0</v>
      </c>
      <c r="D111" s="121">
        <v>0</v>
      </c>
      <c r="E111" s="121">
        <f t="shared" si="102"/>
        <v>0</v>
      </c>
      <c r="F111" s="140">
        <f>'proy 1'!D111+'proy 2'!D111+'proy 3'!D111+'proy 4'!D111+'proy 5'!D111</f>
        <v>0</v>
      </c>
      <c r="G111" s="140"/>
      <c r="H111" s="137">
        <f>'proy 1'!E111+'proy 2'!E111+'proy 3'!E111+'proy 4'!E111+'proy 5'!E111</f>
        <v>0</v>
      </c>
      <c r="I111" s="137"/>
      <c r="J111" s="137">
        <f>'proy 1'!F111+'proy 2'!F111+'proy 3'!F111+'proy 4'!F111+'proy 5'!F111</f>
        <v>0</v>
      </c>
      <c r="K111" s="137"/>
      <c r="L111" s="123">
        <f t="shared" si="103"/>
        <v>0</v>
      </c>
      <c r="M111" s="124">
        <f t="shared" si="104"/>
        <v>0</v>
      </c>
      <c r="N111" s="123">
        <f t="shared" si="105"/>
        <v>0</v>
      </c>
      <c r="O111" s="124">
        <f t="shared" si="106"/>
        <v>0</v>
      </c>
      <c r="P111" s="137">
        <f>'proy 1'!I111+'proy 2'!I111+'proy 3'!I111+'proy 4'!I111+'proy 5'!I111</f>
        <v>0</v>
      </c>
      <c r="Q111" s="137"/>
      <c r="R111" s="137">
        <f>'proy 1'!J111+'proy 2'!J111+'proy 3'!J111+'proy 4'!J111+'proy 5'!J111</f>
        <v>0</v>
      </c>
      <c r="S111" s="137"/>
      <c r="T111" s="137">
        <f>'proy 1'!K111+'proy 2'!K111+'proy 3'!K111+'proy 4'!K111+'proy 5'!K111</f>
        <v>0</v>
      </c>
      <c r="U111" s="137"/>
      <c r="V111" s="123">
        <f t="shared" si="107"/>
        <v>0</v>
      </c>
      <c r="W111" s="124">
        <f t="shared" si="108"/>
        <v>0</v>
      </c>
      <c r="X111" s="123">
        <f t="shared" si="109"/>
        <v>0</v>
      </c>
      <c r="Y111" s="124">
        <f t="shared" si="110"/>
        <v>0</v>
      </c>
      <c r="Z111" s="137">
        <f>'proy 1'!N111+'proy 2'!N111+'proy 3'!N111+'proy 4'!N111+'proy 5'!N111</f>
        <v>0</v>
      </c>
      <c r="AA111" s="137"/>
      <c r="AB111" s="137">
        <f>'proy 1'!O111+'proy 2'!O111+'proy 3'!O111+'proy 4'!O111+'proy 5'!O111</f>
        <v>0</v>
      </c>
      <c r="AC111" s="137"/>
      <c r="AD111" s="137">
        <f>'proy 1'!P111+'proy 2'!P111+'proy 3'!P111+'proy 4'!P111+'proy 5'!P111</f>
        <v>0</v>
      </c>
      <c r="AE111" s="137"/>
      <c r="AF111" s="123">
        <f t="shared" si="111"/>
        <v>0</v>
      </c>
      <c r="AG111" s="124">
        <f t="shared" si="112"/>
        <v>0</v>
      </c>
      <c r="AH111" s="123">
        <f t="shared" si="113"/>
        <v>0</v>
      </c>
      <c r="AI111" s="124">
        <f t="shared" si="114"/>
        <v>0</v>
      </c>
      <c r="AJ111" s="137"/>
      <c r="AK111" s="137">
        <f>'proy 1'!T111+'proy 2'!T111+'proy 3'!T111+'proy 4'!T111+'proy 5'!T111</f>
        <v>0</v>
      </c>
      <c r="AL111" s="137"/>
      <c r="AM111" s="137">
        <f>'proy 1'!U111+'proy 2'!U111+'proy 3'!U111+'proy 4'!U111+'proy 5'!U111</f>
        <v>0</v>
      </c>
      <c r="AN111" s="137"/>
      <c r="AO111" s="123">
        <f t="shared" si="121"/>
        <v>0</v>
      </c>
      <c r="AP111" s="123">
        <f t="shared" si="115"/>
        <v>0</v>
      </c>
      <c r="AQ111" s="124">
        <f t="shared" si="116"/>
        <v>0</v>
      </c>
      <c r="AR111" s="123">
        <f t="shared" si="117"/>
        <v>0</v>
      </c>
      <c r="AS111" s="124">
        <f t="shared" si="118"/>
        <v>0</v>
      </c>
      <c r="AT111" s="123">
        <f t="shared" si="122"/>
        <v>0</v>
      </c>
      <c r="AU111" s="124">
        <f t="shared" si="119"/>
        <v>0</v>
      </c>
      <c r="AV111" s="123">
        <f t="shared" si="123"/>
        <v>0</v>
      </c>
      <c r="AW111" s="124">
        <f t="shared" si="120"/>
        <v>0</v>
      </c>
      <c r="AX111" s="125">
        <f t="shared" si="124"/>
        <v>0</v>
      </c>
    </row>
    <row r="112" spans="1:50" ht="15" hidden="1" customHeight="1" x14ac:dyDescent="0.25">
      <c r="A112" s="119">
        <v>39990</v>
      </c>
      <c r="B112" s="120" t="s">
        <v>104</v>
      </c>
      <c r="C112" s="121">
        <v>0</v>
      </c>
      <c r="D112" s="121">
        <v>0</v>
      </c>
      <c r="E112" s="121">
        <f t="shared" si="102"/>
        <v>0</v>
      </c>
      <c r="F112" s="140">
        <f>'proy 1'!D112+'proy 2'!D112+'proy 3'!D112+'proy 4'!D112+'proy 5'!D112</f>
        <v>0</v>
      </c>
      <c r="G112" s="140"/>
      <c r="H112" s="137">
        <f>'proy 1'!E112+'proy 2'!E112+'proy 3'!E112+'proy 4'!E112+'proy 5'!E112</f>
        <v>0</v>
      </c>
      <c r="I112" s="137"/>
      <c r="J112" s="137">
        <f>'proy 1'!F112+'proy 2'!F112+'proy 3'!F112+'proy 4'!F112+'proy 5'!F112</f>
        <v>0</v>
      </c>
      <c r="K112" s="137"/>
      <c r="L112" s="123">
        <f t="shared" si="103"/>
        <v>0</v>
      </c>
      <c r="M112" s="124">
        <f t="shared" si="104"/>
        <v>0</v>
      </c>
      <c r="N112" s="123">
        <f t="shared" si="105"/>
        <v>0</v>
      </c>
      <c r="O112" s="124">
        <f t="shared" si="106"/>
        <v>0</v>
      </c>
      <c r="P112" s="137">
        <f>'proy 1'!I112+'proy 2'!I112+'proy 3'!I112+'proy 4'!I112+'proy 5'!I112</f>
        <v>0</v>
      </c>
      <c r="Q112" s="137"/>
      <c r="R112" s="137">
        <f>'proy 1'!J112+'proy 2'!J112+'proy 3'!J112+'proy 4'!J112+'proy 5'!J112</f>
        <v>0</v>
      </c>
      <c r="S112" s="137"/>
      <c r="T112" s="137">
        <f>'proy 1'!K112+'proy 2'!K112+'proy 3'!K112+'proy 4'!K112+'proy 5'!K112</f>
        <v>0</v>
      </c>
      <c r="U112" s="137"/>
      <c r="V112" s="123">
        <f t="shared" si="107"/>
        <v>0</v>
      </c>
      <c r="W112" s="124">
        <f t="shared" si="108"/>
        <v>0</v>
      </c>
      <c r="X112" s="123">
        <f t="shared" si="109"/>
        <v>0</v>
      </c>
      <c r="Y112" s="124">
        <f t="shared" si="110"/>
        <v>0</v>
      </c>
      <c r="Z112" s="137">
        <f>'proy 1'!N112+'proy 2'!N112+'proy 3'!N112+'proy 4'!N112+'proy 5'!N112</f>
        <v>0</v>
      </c>
      <c r="AA112" s="137"/>
      <c r="AB112" s="137">
        <f>'proy 1'!O112+'proy 2'!O112+'proy 3'!O112+'proy 4'!O112+'proy 5'!O112</f>
        <v>0</v>
      </c>
      <c r="AC112" s="137"/>
      <c r="AD112" s="137">
        <f>'proy 1'!P112+'proy 2'!P112+'proy 3'!P112+'proy 4'!P112+'proy 5'!P112</f>
        <v>0</v>
      </c>
      <c r="AE112" s="137"/>
      <c r="AF112" s="123">
        <f t="shared" si="111"/>
        <v>0</v>
      </c>
      <c r="AG112" s="124">
        <f t="shared" si="112"/>
        <v>0</v>
      </c>
      <c r="AH112" s="123">
        <f t="shared" si="113"/>
        <v>0</v>
      </c>
      <c r="AI112" s="124">
        <f t="shared" si="114"/>
        <v>0</v>
      </c>
      <c r="AJ112" s="137"/>
      <c r="AK112" s="137">
        <f>'proy 1'!T112+'proy 2'!T112+'proy 3'!T112+'proy 4'!T112+'proy 5'!T112</f>
        <v>0</v>
      </c>
      <c r="AL112" s="137"/>
      <c r="AM112" s="137">
        <f>'proy 1'!U112+'proy 2'!U112+'proy 3'!U112+'proy 4'!U112+'proy 5'!U112</f>
        <v>0</v>
      </c>
      <c r="AN112" s="137"/>
      <c r="AO112" s="123">
        <f t="shared" si="121"/>
        <v>0</v>
      </c>
      <c r="AP112" s="123">
        <f t="shared" si="115"/>
        <v>0</v>
      </c>
      <c r="AQ112" s="124">
        <f t="shared" si="116"/>
        <v>0</v>
      </c>
      <c r="AR112" s="123">
        <f t="shared" si="117"/>
        <v>0</v>
      </c>
      <c r="AS112" s="124">
        <f t="shared" si="118"/>
        <v>0</v>
      </c>
      <c r="AT112" s="123">
        <f t="shared" si="122"/>
        <v>0</v>
      </c>
      <c r="AU112" s="124">
        <f t="shared" si="119"/>
        <v>0</v>
      </c>
      <c r="AV112" s="123">
        <f t="shared" si="123"/>
        <v>0</v>
      </c>
      <c r="AW112" s="124">
        <f t="shared" si="120"/>
        <v>0</v>
      </c>
      <c r="AX112" s="125">
        <f t="shared" si="124"/>
        <v>0</v>
      </c>
    </row>
    <row r="113" spans="1:50" s="19" customFormat="1" ht="15" x14ac:dyDescent="0.25">
      <c r="A113" s="131">
        <v>40000</v>
      </c>
      <c r="B113" s="132" t="s">
        <v>105</v>
      </c>
      <c r="C113" s="133">
        <f t="shared" ref="C113" si="158">SUM(C114:C128)</f>
        <v>0</v>
      </c>
      <c r="D113" s="133">
        <f t="shared" ref="D113" si="159">SUM(D114:D128)</f>
        <v>0</v>
      </c>
      <c r="E113" s="133">
        <f>SUM(E114:E128)</f>
        <v>0</v>
      </c>
      <c r="F113" s="134">
        <f t="shared" ref="F113:K113" si="160">SUM(F114:F128)</f>
        <v>0</v>
      </c>
      <c r="G113" s="134">
        <f t="shared" si="160"/>
        <v>0</v>
      </c>
      <c r="H113" s="134">
        <f t="shared" si="160"/>
        <v>0</v>
      </c>
      <c r="I113" s="134">
        <f t="shared" si="160"/>
        <v>0</v>
      </c>
      <c r="J113" s="134">
        <f t="shared" si="160"/>
        <v>0</v>
      </c>
      <c r="K113" s="134">
        <f t="shared" si="160"/>
        <v>0</v>
      </c>
      <c r="L113" s="133">
        <f t="shared" ref="L113:N113" si="161">SUM(L114:L128)</f>
        <v>0</v>
      </c>
      <c r="M113" s="135">
        <f t="shared" si="104"/>
        <v>0</v>
      </c>
      <c r="N113" s="133">
        <f t="shared" si="161"/>
        <v>0</v>
      </c>
      <c r="O113" s="135">
        <f t="shared" si="106"/>
        <v>0</v>
      </c>
      <c r="P113" s="133">
        <f t="shared" ref="P113:U113" si="162">SUM(P114:P128)</f>
        <v>0</v>
      </c>
      <c r="Q113" s="133">
        <f t="shared" si="162"/>
        <v>0</v>
      </c>
      <c r="R113" s="133">
        <f t="shared" si="162"/>
        <v>0</v>
      </c>
      <c r="S113" s="133">
        <f t="shared" si="162"/>
        <v>0</v>
      </c>
      <c r="T113" s="133">
        <f t="shared" si="162"/>
        <v>0</v>
      </c>
      <c r="U113" s="133">
        <f t="shared" si="162"/>
        <v>0</v>
      </c>
      <c r="V113" s="133">
        <f t="shared" ref="V113" si="163">SUM(V114:V128)</f>
        <v>0</v>
      </c>
      <c r="W113" s="135">
        <f t="shared" si="108"/>
        <v>0</v>
      </c>
      <c r="X113" s="133">
        <f t="shared" ref="X113" si="164">SUM(X114:X128)</f>
        <v>0</v>
      </c>
      <c r="Y113" s="135">
        <f t="shared" si="110"/>
        <v>0</v>
      </c>
      <c r="Z113" s="133">
        <f t="shared" ref="Z113:AE113" si="165">SUM(Z114:Z128)</f>
        <v>0</v>
      </c>
      <c r="AA113" s="133">
        <f t="shared" si="165"/>
        <v>0</v>
      </c>
      <c r="AB113" s="133">
        <f t="shared" si="165"/>
        <v>0</v>
      </c>
      <c r="AC113" s="133">
        <f t="shared" si="165"/>
        <v>0</v>
      </c>
      <c r="AD113" s="133">
        <f t="shared" si="165"/>
        <v>0</v>
      </c>
      <c r="AE113" s="133">
        <f t="shared" si="165"/>
        <v>0</v>
      </c>
      <c r="AF113" s="133">
        <f t="shared" ref="AF113" si="166">SUM(AF114:AF128)</f>
        <v>0</v>
      </c>
      <c r="AG113" s="135">
        <f t="shared" si="112"/>
        <v>0</v>
      </c>
      <c r="AH113" s="133">
        <f t="shared" ref="AH113" si="167">SUM(AH114:AH128)</f>
        <v>0</v>
      </c>
      <c r="AI113" s="135">
        <f t="shared" si="114"/>
        <v>0</v>
      </c>
      <c r="AJ113" s="133">
        <f t="shared" ref="AJ113:AO113" si="168">SUM(AJ114:AJ128)</f>
        <v>0</v>
      </c>
      <c r="AK113" s="133">
        <f t="shared" si="168"/>
        <v>0</v>
      </c>
      <c r="AL113" s="133">
        <f t="shared" si="168"/>
        <v>0</v>
      </c>
      <c r="AM113" s="133">
        <f t="shared" si="168"/>
        <v>0</v>
      </c>
      <c r="AN113" s="133">
        <f t="shared" si="168"/>
        <v>0</v>
      </c>
      <c r="AO113" s="133">
        <f t="shared" si="168"/>
        <v>0</v>
      </c>
      <c r="AP113" s="133">
        <f t="shared" ref="AP113" si="169">SUM(AP114:AP128)</f>
        <v>0</v>
      </c>
      <c r="AQ113" s="135">
        <f t="shared" si="116"/>
        <v>0</v>
      </c>
      <c r="AR113" s="133">
        <f t="shared" ref="AR113" si="170">SUM(AR114:AR128)</f>
        <v>0</v>
      </c>
      <c r="AS113" s="135">
        <f t="shared" si="118"/>
        <v>0</v>
      </c>
      <c r="AT113" s="133">
        <f t="shared" ref="AT113" si="171">SUM(AT114:AT128)</f>
        <v>0</v>
      </c>
      <c r="AU113" s="135">
        <f t="shared" si="119"/>
        <v>0</v>
      </c>
      <c r="AV113" s="133">
        <f t="shared" ref="AV113" si="172">SUM(AV114:AV128)</f>
        <v>0</v>
      </c>
      <c r="AW113" s="135">
        <f t="shared" si="120"/>
        <v>0</v>
      </c>
      <c r="AX113" s="133">
        <f>SUM(AX114:AX128)</f>
        <v>0</v>
      </c>
    </row>
    <row r="114" spans="1:50" ht="15" hidden="1" customHeight="1" x14ac:dyDescent="0.25">
      <c r="A114" s="119">
        <v>41100</v>
      </c>
      <c r="B114" s="120" t="s">
        <v>106</v>
      </c>
      <c r="C114" s="121">
        <v>0</v>
      </c>
      <c r="D114" s="121">
        <v>0</v>
      </c>
      <c r="E114" s="121">
        <f t="shared" ref="E114:E128" si="173">SUM(C114:D114)</f>
        <v>0</v>
      </c>
      <c r="F114" s="140">
        <f>'proy 1'!D114+'proy 2'!D114+'proy 3'!D114+'proy 4'!D114+'proy 5'!D114</f>
        <v>0</v>
      </c>
      <c r="G114" s="140"/>
      <c r="H114" s="137">
        <f>'proy 1'!E114+'proy 2'!E114+'proy 3'!E114+'proy 4'!E114+'proy 5'!E114</f>
        <v>0</v>
      </c>
      <c r="I114" s="137"/>
      <c r="J114" s="137">
        <f>'proy 1'!F114+'proy 2'!F114+'proy 3'!F114+'proy 4'!F114+'proy 5'!F114</f>
        <v>0</v>
      </c>
      <c r="K114" s="137"/>
      <c r="L114" s="123">
        <f t="shared" ref="L114" si="174">SUM(F114:J114)</f>
        <v>0</v>
      </c>
      <c r="M114" s="124">
        <f t="shared" si="104"/>
        <v>0</v>
      </c>
      <c r="N114" s="123">
        <f t="shared" ref="N114:N128" si="175">G114+I114+K114</f>
        <v>0</v>
      </c>
      <c r="O114" s="124">
        <f t="shared" si="106"/>
        <v>0</v>
      </c>
      <c r="P114" s="137">
        <f>'proy 1'!I114+'proy 2'!I114+'proy 3'!I114+'proy 4'!I114+'proy 5'!I114</f>
        <v>0</v>
      </c>
      <c r="Q114" s="137"/>
      <c r="R114" s="137">
        <f>'proy 1'!J114+'proy 2'!J114+'proy 3'!J114+'proy 4'!J114+'proy 5'!J114</f>
        <v>0</v>
      </c>
      <c r="S114" s="137"/>
      <c r="T114" s="137">
        <f>'proy 1'!K114+'proy 2'!K114+'proy 3'!K114+'proy 4'!K114+'proy 5'!K114</f>
        <v>0</v>
      </c>
      <c r="U114" s="137"/>
      <c r="V114" s="123">
        <f t="shared" ref="V114" si="176">SUM(P114:T114)</f>
        <v>0</v>
      </c>
      <c r="W114" s="124">
        <f t="shared" si="108"/>
        <v>0</v>
      </c>
      <c r="X114" s="123">
        <f t="shared" ref="X114:X128" si="177">Q114+S114+U114</f>
        <v>0</v>
      </c>
      <c r="Y114" s="124">
        <f t="shared" si="110"/>
        <v>0</v>
      </c>
      <c r="Z114" s="137"/>
      <c r="AA114" s="137"/>
      <c r="AB114" s="137"/>
      <c r="AC114" s="137"/>
      <c r="AD114" s="137"/>
      <c r="AE114" s="137"/>
      <c r="AF114" s="123">
        <f t="shared" ref="AF114" si="178">SUM(Z114:AD114)</f>
        <v>0</v>
      </c>
      <c r="AG114" s="124">
        <f t="shared" si="112"/>
        <v>0</v>
      </c>
      <c r="AH114" s="123">
        <f t="shared" ref="AH114:AH128" si="179">AA114+AC114+AE114</f>
        <v>0</v>
      </c>
      <c r="AI114" s="124">
        <f t="shared" si="114"/>
        <v>0</v>
      </c>
      <c r="AJ114" s="137"/>
      <c r="AK114" s="137"/>
      <c r="AL114" s="137"/>
      <c r="AM114" s="137"/>
      <c r="AN114" s="137"/>
      <c r="AO114" s="137"/>
      <c r="AP114" s="123">
        <f t="shared" si="121"/>
        <v>0</v>
      </c>
      <c r="AQ114" s="124">
        <f t="shared" si="116"/>
        <v>0</v>
      </c>
      <c r="AR114" s="123">
        <f t="shared" ref="AR114:AR128" si="180">AK114+AM114+AO114</f>
        <v>0</v>
      </c>
      <c r="AS114" s="124">
        <f t="shared" si="118"/>
        <v>0</v>
      </c>
      <c r="AT114" s="123">
        <f t="shared" ref="AT114" si="181">SUM(AN114:AR114)</f>
        <v>0</v>
      </c>
      <c r="AU114" s="124">
        <f t="shared" si="119"/>
        <v>0</v>
      </c>
      <c r="AV114" s="123">
        <f t="shared" ref="AV114:AV128" si="182">N114+X114+AH114+AR114</f>
        <v>0</v>
      </c>
      <c r="AW114" s="124">
        <f t="shared" si="120"/>
        <v>0</v>
      </c>
      <c r="AX114" s="125">
        <f t="shared" si="124"/>
        <v>0</v>
      </c>
    </row>
    <row r="115" spans="1:50" ht="15" x14ac:dyDescent="0.25">
      <c r="A115" s="119">
        <v>42230</v>
      </c>
      <c r="B115" s="120" t="s">
        <v>140</v>
      </c>
      <c r="C115" s="121">
        <f>'proy 1'!C115+'proy 2'!C115+'proy 3'!C115+'proy 4'!C115+'proy 5'!C115</f>
        <v>0</v>
      </c>
      <c r="D115" s="122">
        <f>'proy 1'!D115+'proy 2'!D115+'proy 3'!D115+'proy 4'!D115+'proy 5'!D115</f>
        <v>0</v>
      </c>
      <c r="E115" s="121">
        <f t="shared" si="173"/>
        <v>0</v>
      </c>
      <c r="F115" s="122">
        <f>'proy 1'!F115+'proy 2'!F115+'proy 3'!F115+'proy 4'!F115+'proy 5'!F115</f>
        <v>0</v>
      </c>
      <c r="G115" s="122">
        <f>'proy 1'!G115+'proy 2'!G115+'proy 3'!G115+'proy 4'!G115+'proy 5'!G115</f>
        <v>0</v>
      </c>
      <c r="H115" s="122">
        <f>'proy 1'!H115+'proy 2'!H115+'proy 3'!H115+'proy 4'!H115+'proy 5'!H115</f>
        <v>0</v>
      </c>
      <c r="I115" s="122">
        <f>'proy 1'!I115+'proy 2'!I115+'proy 3'!I115+'proy 4'!I115+'proy 5'!I115</f>
        <v>0</v>
      </c>
      <c r="J115" s="122">
        <f>'proy 1'!J115+'proy 2'!J115+'proy 3'!J115+'proy 4'!J115+'proy 5'!J115</f>
        <v>0</v>
      </c>
      <c r="K115" s="122">
        <f>'proy 1'!K115+'proy 2'!K115+'proy 3'!K115+'proy 4'!K115+'proy 5'!K115</f>
        <v>0</v>
      </c>
      <c r="L115" s="123">
        <f t="shared" ref="L115:L128" si="183">F115+H115+J115</f>
        <v>0</v>
      </c>
      <c r="M115" s="124">
        <f t="shared" si="104"/>
        <v>0</v>
      </c>
      <c r="N115" s="123">
        <f t="shared" si="175"/>
        <v>0</v>
      </c>
      <c r="O115" s="124">
        <f t="shared" si="106"/>
        <v>0</v>
      </c>
      <c r="P115" s="122">
        <f>'proy 1'!P115+'proy 2'!P115+'proy 3'!P115+'proy 4'!P115+'proy 5'!P115</f>
        <v>0</v>
      </c>
      <c r="Q115" s="122">
        <f>'proy 1'!Q115+'proy 2'!Q115+'proy 3'!Q115+'proy 4'!Q115+'proy 5'!Q115</f>
        <v>0</v>
      </c>
      <c r="R115" s="122">
        <f>'proy 1'!R115+'proy 2'!R115+'proy 3'!R115+'proy 4'!R115+'proy 5'!R115</f>
        <v>0</v>
      </c>
      <c r="S115" s="122">
        <f>'proy 1'!S115+'proy 2'!S115+'proy 3'!S115+'proy 4'!S115+'proy 5'!S115</f>
        <v>0</v>
      </c>
      <c r="T115" s="122">
        <f>'proy 1'!T115+'proy 2'!T115+'proy 3'!T115+'proy 4'!T115+'proy 5'!T115</f>
        <v>0</v>
      </c>
      <c r="U115" s="122">
        <f>'proy 1'!U115+'proy 2'!U115+'proy 3'!U115+'proy 4'!U115+'proy 5'!U115</f>
        <v>0</v>
      </c>
      <c r="V115" s="123">
        <f t="shared" ref="V115:V128" si="184">P115+R115+T115</f>
        <v>0</v>
      </c>
      <c r="W115" s="124">
        <f t="shared" si="108"/>
        <v>0</v>
      </c>
      <c r="X115" s="123">
        <f t="shared" si="177"/>
        <v>0</v>
      </c>
      <c r="Y115" s="124">
        <f t="shared" si="110"/>
        <v>0</v>
      </c>
      <c r="Z115" s="122">
        <f>'proy 1'!Z115+'proy 2'!Z115+'proy 3'!Z115+'proy 4'!Z115+'proy 5'!Z115</f>
        <v>0</v>
      </c>
      <c r="AA115" s="122">
        <f>'proy 1'!AA115+'proy 2'!AA115+'proy 3'!AA115+'proy 4'!AA115+'proy 5'!AA115</f>
        <v>0</v>
      </c>
      <c r="AB115" s="122">
        <f>'proy 1'!AB115+'proy 2'!AB115+'proy 3'!AB115+'proy 4'!AB115+'proy 5'!AB115</f>
        <v>0</v>
      </c>
      <c r="AC115" s="122">
        <f>'proy 1'!AC115+'proy 2'!AC115+'proy 3'!AC115+'proy 4'!AC115+'proy 5'!AC115</f>
        <v>0</v>
      </c>
      <c r="AD115" s="122">
        <f>'proy 1'!AD115+'proy 2'!AD115+'proy 3'!AD115+'proy 4'!AD115+'proy 5'!AD115</f>
        <v>0</v>
      </c>
      <c r="AE115" s="122">
        <f>'proy 1'!AE115+'proy 2'!AE115+'proy 3'!AE115+'proy 4'!AE115+'proy 5'!AE115</f>
        <v>0</v>
      </c>
      <c r="AF115" s="123">
        <f t="shared" ref="AF115:AF128" si="185">Z115+AB115+AD115</f>
        <v>0</v>
      </c>
      <c r="AG115" s="124">
        <f t="shared" si="112"/>
        <v>0</v>
      </c>
      <c r="AH115" s="123">
        <f t="shared" si="179"/>
        <v>0</v>
      </c>
      <c r="AI115" s="124">
        <f t="shared" si="114"/>
        <v>0</v>
      </c>
      <c r="AJ115" s="122">
        <f>'proy 1'!AJ115+'proy 2'!AJ115+'proy 3'!AJ115+'proy 4'!AJ115+'proy 5'!AJ115</f>
        <v>0</v>
      </c>
      <c r="AK115" s="122">
        <f>'proy 1'!AK115+'proy 2'!AK115+'proy 3'!AK115+'proy 4'!AK115+'proy 5'!AK115</f>
        <v>0</v>
      </c>
      <c r="AL115" s="122">
        <f>'proy 1'!AL115+'proy 2'!AL115+'proy 3'!AL115+'proy 4'!AL115+'proy 5'!AL115</f>
        <v>0</v>
      </c>
      <c r="AM115" s="122">
        <f>'proy 1'!AM115+'proy 2'!AM115+'proy 3'!AM115+'proy 4'!AM115+'proy 5'!AM115</f>
        <v>0</v>
      </c>
      <c r="AN115" s="122">
        <f>'proy 1'!AN115+'proy 2'!AN115+'proy 3'!AN115+'proy 4'!AN115+'proy 5'!AN115</f>
        <v>0</v>
      </c>
      <c r="AO115" s="122">
        <f>'proy 1'!AO115+'proy 2'!AO115+'proy 3'!AO115+'proy 4'!AO115+'proy 5'!AO115</f>
        <v>0</v>
      </c>
      <c r="AP115" s="123">
        <f t="shared" ref="AP115:AP128" si="186">AJ115+AL115+AN115</f>
        <v>0</v>
      </c>
      <c r="AQ115" s="124">
        <f t="shared" si="116"/>
        <v>0</v>
      </c>
      <c r="AR115" s="123">
        <f t="shared" si="180"/>
        <v>0</v>
      </c>
      <c r="AS115" s="124">
        <f t="shared" si="118"/>
        <v>0</v>
      </c>
      <c r="AT115" s="123">
        <f t="shared" ref="AT115:AT128" si="187">L115+V115+AF115+AP115</f>
        <v>0</v>
      </c>
      <c r="AU115" s="124">
        <f t="shared" si="119"/>
        <v>0</v>
      </c>
      <c r="AV115" s="123">
        <f t="shared" si="182"/>
        <v>0</v>
      </c>
      <c r="AW115" s="124">
        <f t="shared" si="120"/>
        <v>0</v>
      </c>
      <c r="AX115" s="125">
        <f t="shared" si="124"/>
        <v>0</v>
      </c>
    </row>
    <row r="116" spans="1:50" ht="15" x14ac:dyDescent="0.25">
      <c r="A116" s="119">
        <v>42240</v>
      </c>
      <c r="B116" s="120" t="s">
        <v>141</v>
      </c>
      <c r="C116" s="121">
        <f>'proy 1'!C116+'proy 2'!C116+'proy 3'!C116+'proy 4'!C116+'proy 5'!C116</f>
        <v>0</v>
      </c>
      <c r="D116" s="122">
        <f>'proy 1'!D116+'proy 2'!D116+'proy 3'!D116+'proy 4'!D116+'proy 5'!D116</f>
        <v>0</v>
      </c>
      <c r="E116" s="121">
        <f t="shared" si="173"/>
        <v>0</v>
      </c>
      <c r="F116" s="122">
        <f>'proy 1'!F116+'proy 2'!F116+'proy 3'!F116+'proy 4'!F116+'proy 5'!F116</f>
        <v>0</v>
      </c>
      <c r="G116" s="122">
        <f>'proy 1'!G116+'proy 2'!G116+'proy 3'!G116+'proy 4'!G116+'proy 5'!G116</f>
        <v>0</v>
      </c>
      <c r="H116" s="122">
        <f>'proy 1'!H116+'proy 2'!H116+'proy 3'!H116+'proy 4'!H116+'proy 5'!H116</f>
        <v>0</v>
      </c>
      <c r="I116" s="122">
        <f>'proy 1'!I116+'proy 2'!I116+'proy 3'!I116+'proy 4'!I116+'proy 5'!I116</f>
        <v>0</v>
      </c>
      <c r="J116" s="122">
        <f>'proy 1'!J116+'proy 2'!J116+'proy 3'!J116+'proy 4'!J116+'proy 5'!J116</f>
        <v>0</v>
      </c>
      <c r="K116" s="122">
        <f>'proy 1'!K116+'proy 2'!K116+'proy 3'!K116+'proy 4'!K116+'proy 5'!K116</f>
        <v>0</v>
      </c>
      <c r="L116" s="123">
        <f t="shared" si="183"/>
        <v>0</v>
      </c>
      <c r="M116" s="124">
        <f t="shared" si="104"/>
        <v>0</v>
      </c>
      <c r="N116" s="123">
        <f t="shared" si="175"/>
        <v>0</v>
      </c>
      <c r="O116" s="124">
        <f t="shared" si="106"/>
        <v>0</v>
      </c>
      <c r="P116" s="122">
        <f>'proy 1'!P116+'proy 2'!P116+'proy 3'!P116+'proy 4'!P116+'proy 5'!P116</f>
        <v>0</v>
      </c>
      <c r="Q116" s="122">
        <f>'proy 1'!Q116+'proy 2'!Q116+'proy 3'!Q116+'proy 4'!Q116+'proy 5'!Q116</f>
        <v>0</v>
      </c>
      <c r="R116" s="122">
        <f>'proy 1'!R116+'proy 2'!R116+'proy 3'!R116+'proy 4'!R116+'proy 5'!R116</f>
        <v>0</v>
      </c>
      <c r="S116" s="122">
        <f>'proy 1'!S116+'proy 2'!S116+'proy 3'!S116+'proy 4'!S116+'proy 5'!S116</f>
        <v>0</v>
      </c>
      <c r="T116" s="122">
        <f>'proy 1'!T116+'proy 2'!T116+'proy 3'!T116+'proy 4'!T116+'proy 5'!T116</f>
        <v>0</v>
      </c>
      <c r="U116" s="122">
        <f>'proy 1'!U116+'proy 2'!U116+'proy 3'!U116+'proy 4'!U116+'proy 5'!U116</f>
        <v>0</v>
      </c>
      <c r="V116" s="123">
        <f t="shared" si="184"/>
        <v>0</v>
      </c>
      <c r="W116" s="124">
        <f t="shared" si="108"/>
        <v>0</v>
      </c>
      <c r="X116" s="123">
        <f t="shared" si="177"/>
        <v>0</v>
      </c>
      <c r="Y116" s="124">
        <f t="shared" si="110"/>
        <v>0</v>
      </c>
      <c r="Z116" s="122">
        <f>'proy 1'!Z116+'proy 2'!Z116+'proy 3'!Z116+'proy 4'!Z116+'proy 5'!Z116</f>
        <v>0</v>
      </c>
      <c r="AA116" s="122">
        <f>'proy 1'!AA116+'proy 2'!AA116+'proy 3'!AA116+'proy 4'!AA116+'proy 5'!AA116</f>
        <v>0</v>
      </c>
      <c r="AB116" s="122">
        <f>'proy 1'!AB116+'proy 2'!AB116+'proy 3'!AB116+'proy 4'!AB116+'proy 5'!AB116</f>
        <v>0</v>
      </c>
      <c r="AC116" s="122">
        <f>'proy 1'!AC116+'proy 2'!AC116+'proy 3'!AC116+'proy 4'!AC116+'proy 5'!AC116</f>
        <v>0</v>
      </c>
      <c r="AD116" s="122">
        <f>'proy 1'!AD116+'proy 2'!AD116+'proy 3'!AD116+'proy 4'!AD116+'proy 5'!AD116</f>
        <v>0</v>
      </c>
      <c r="AE116" s="122">
        <f>'proy 1'!AE116+'proy 2'!AE116+'proy 3'!AE116+'proy 4'!AE116+'proy 5'!AE116</f>
        <v>0</v>
      </c>
      <c r="AF116" s="123">
        <f t="shared" si="185"/>
        <v>0</v>
      </c>
      <c r="AG116" s="124">
        <f t="shared" si="112"/>
        <v>0</v>
      </c>
      <c r="AH116" s="123">
        <f t="shared" si="179"/>
        <v>0</v>
      </c>
      <c r="AI116" s="124">
        <f t="shared" si="114"/>
        <v>0</v>
      </c>
      <c r="AJ116" s="122">
        <f>'proy 1'!AJ116+'proy 2'!AJ116+'proy 3'!AJ116+'proy 4'!AJ116+'proy 5'!AJ116</f>
        <v>0</v>
      </c>
      <c r="AK116" s="122">
        <f>'proy 1'!AK116+'proy 2'!AK116+'proy 3'!AK116+'proy 4'!AK116+'proy 5'!AK116</f>
        <v>0</v>
      </c>
      <c r="AL116" s="122">
        <f>'proy 1'!AL116+'proy 2'!AL116+'proy 3'!AL116+'proy 4'!AL116+'proy 5'!AL116</f>
        <v>0</v>
      </c>
      <c r="AM116" s="122">
        <f>'proy 1'!AM116+'proy 2'!AM116+'proy 3'!AM116+'proy 4'!AM116+'proy 5'!AM116</f>
        <v>0</v>
      </c>
      <c r="AN116" s="122">
        <f>'proy 1'!AN116+'proy 2'!AN116+'proy 3'!AN116+'proy 4'!AN116+'proy 5'!AN116</f>
        <v>0</v>
      </c>
      <c r="AO116" s="122">
        <f>'proy 1'!AO116+'proy 2'!AO116+'proy 3'!AO116+'proy 4'!AO116+'proy 5'!AO116</f>
        <v>0</v>
      </c>
      <c r="AP116" s="123">
        <f t="shared" si="186"/>
        <v>0</v>
      </c>
      <c r="AQ116" s="124">
        <f t="shared" si="116"/>
        <v>0</v>
      </c>
      <c r="AR116" s="123">
        <f t="shared" si="180"/>
        <v>0</v>
      </c>
      <c r="AS116" s="124">
        <f t="shared" si="118"/>
        <v>0</v>
      </c>
      <c r="AT116" s="123">
        <f t="shared" si="187"/>
        <v>0</v>
      </c>
      <c r="AU116" s="124">
        <f t="shared" si="119"/>
        <v>0</v>
      </c>
      <c r="AV116" s="123">
        <f t="shared" si="182"/>
        <v>0</v>
      </c>
      <c r="AW116" s="124">
        <f t="shared" si="120"/>
        <v>0</v>
      </c>
      <c r="AX116" s="125">
        <f t="shared" si="124"/>
        <v>0</v>
      </c>
    </row>
    <row r="117" spans="1:50" ht="15" hidden="1" x14ac:dyDescent="0.25">
      <c r="A117" s="119">
        <v>43110</v>
      </c>
      <c r="B117" s="120" t="s">
        <v>107</v>
      </c>
      <c r="C117" s="121">
        <f>'proy 1'!C117+'proy 2'!C117+'proy 3'!C117+'proy 4'!C117+'proy 5'!C117</f>
        <v>0</v>
      </c>
      <c r="D117" s="122">
        <f>'proy 1'!D117+'proy 2'!D117+'proy 3'!D117+'proy 4'!D117+'proy 5'!D117</f>
        <v>0</v>
      </c>
      <c r="E117" s="121">
        <f t="shared" si="173"/>
        <v>0</v>
      </c>
      <c r="F117" s="122">
        <f>'proy 1'!F117+'proy 2'!F117+'proy 3'!F117+'proy 4'!F117+'proy 5'!F117</f>
        <v>0</v>
      </c>
      <c r="G117" s="122">
        <f>'proy 1'!G117+'proy 2'!G117+'proy 3'!G117+'proy 4'!G117+'proy 5'!G117</f>
        <v>0</v>
      </c>
      <c r="H117" s="122">
        <f>'proy 1'!H117+'proy 2'!H117+'proy 3'!H117+'proy 4'!H117+'proy 5'!H117</f>
        <v>0</v>
      </c>
      <c r="I117" s="122">
        <f>'proy 1'!I117+'proy 2'!I117+'proy 3'!I117+'proy 4'!I117+'proy 5'!I117</f>
        <v>0</v>
      </c>
      <c r="J117" s="122">
        <f>'proy 1'!J117+'proy 2'!J117+'proy 3'!J117+'proy 4'!J117+'proy 5'!J117</f>
        <v>0</v>
      </c>
      <c r="K117" s="122">
        <f>'proy 1'!K117+'proy 2'!K117+'proy 3'!K117+'proy 4'!K117+'proy 5'!K117</f>
        <v>0</v>
      </c>
      <c r="L117" s="123">
        <f t="shared" si="183"/>
        <v>0</v>
      </c>
      <c r="M117" s="124">
        <f t="shared" si="104"/>
        <v>0</v>
      </c>
      <c r="N117" s="123">
        <f t="shared" si="175"/>
        <v>0</v>
      </c>
      <c r="O117" s="124">
        <f t="shared" si="106"/>
        <v>0</v>
      </c>
      <c r="P117" s="122">
        <f>'proy 1'!P117+'proy 2'!P117+'proy 3'!P117+'proy 4'!P117+'proy 5'!P117</f>
        <v>0</v>
      </c>
      <c r="Q117" s="122">
        <f>'proy 1'!Q117+'proy 2'!Q117+'proy 3'!Q117+'proy 4'!Q117+'proy 5'!Q117</f>
        <v>0</v>
      </c>
      <c r="R117" s="122">
        <f>'proy 1'!R117+'proy 2'!R117+'proy 3'!R117+'proy 4'!R117+'proy 5'!R117</f>
        <v>0</v>
      </c>
      <c r="S117" s="122">
        <f>'proy 1'!S117+'proy 2'!S117+'proy 3'!S117+'proy 4'!S117+'proy 5'!S117</f>
        <v>0</v>
      </c>
      <c r="T117" s="122">
        <f>'proy 1'!T117+'proy 2'!T117+'proy 3'!T117+'proy 4'!T117+'proy 5'!T117</f>
        <v>0</v>
      </c>
      <c r="U117" s="122">
        <f>'proy 1'!U117+'proy 2'!U117+'proy 3'!U117+'proy 4'!U117+'proy 5'!U117</f>
        <v>0</v>
      </c>
      <c r="V117" s="123">
        <f t="shared" si="184"/>
        <v>0</v>
      </c>
      <c r="W117" s="124">
        <f t="shared" si="108"/>
        <v>0</v>
      </c>
      <c r="X117" s="123">
        <f t="shared" si="177"/>
        <v>0</v>
      </c>
      <c r="Y117" s="124">
        <f t="shared" si="110"/>
        <v>0</v>
      </c>
      <c r="Z117" s="122">
        <f>'proy 1'!Z117+'proy 2'!Z117+'proy 3'!Z117+'proy 4'!Z117+'proy 5'!Z117</f>
        <v>0</v>
      </c>
      <c r="AA117" s="122">
        <f>'proy 1'!AA117+'proy 2'!AA117+'proy 3'!AA117+'proy 4'!AA117+'proy 5'!AA117</f>
        <v>0</v>
      </c>
      <c r="AB117" s="122">
        <f>'proy 1'!AB117+'proy 2'!AB117+'proy 3'!AB117+'proy 4'!AB117+'proy 5'!AB117</f>
        <v>0</v>
      </c>
      <c r="AC117" s="122">
        <f>'proy 1'!AC117+'proy 2'!AC117+'proy 3'!AC117+'proy 4'!AC117+'proy 5'!AC117</f>
        <v>0</v>
      </c>
      <c r="AD117" s="122">
        <f>'proy 1'!AD117+'proy 2'!AD117+'proy 3'!AD117+'proy 4'!AD117+'proy 5'!AD117</f>
        <v>0</v>
      </c>
      <c r="AE117" s="122">
        <f>'proy 1'!AE117+'proy 2'!AE117+'proy 3'!AE117+'proy 4'!AE117+'proy 5'!AE117</f>
        <v>0</v>
      </c>
      <c r="AF117" s="123">
        <f t="shared" si="185"/>
        <v>0</v>
      </c>
      <c r="AG117" s="124">
        <f t="shared" si="112"/>
        <v>0</v>
      </c>
      <c r="AH117" s="123">
        <f t="shared" si="179"/>
        <v>0</v>
      </c>
      <c r="AI117" s="124">
        <f t="shared" si="114"/>
        <v>0</v>
      </c>
      <c r="AJ117" s="122">
        <f>'proy 1'!AJ117+'proy 2'!AJ117+'proy 3'!AJ117+'proy 4'!AJ117+'proy 5'!AJ117</f>
        <v>0</v>
      </c>
      <c r="AK117" s="122">
        <f>'proy 1'!AK117+'proy 2'!AK117+'proy 3'!AK117+'proy 4'!AK117+'proy 5'!AK117</f>
        <v>0</v>
      </c>
      <c r="AL117" s="122">
        <f>'proy 1'!AL117+'proy 2'!AL117+'proy 3'!AL117+'proy 4'!AL117+'proy 5'!AL117</f>
        <v>0</v>
      </c>
      <c r="AM117" s="122">
        <f>'proy 1'!AM117+'proy 2'!AM117+'proy 3'!AM117+'proy 4'!AM117+'proy 5'!AM117</f>
        <v>0</v>
      </c>
      <c r="AN117" s="122">
        <f>'proy 1'!AN117+'proy 2'!AN117+'proy 3'!AN117+'proy 4'!AN117+'proy 5'!AN117</f>
        <v>0</v>
      </c>
      <c r="AO117" s="122">
        <f>'proy 1'!AO117+'proy 2'!AO117+'proy 3'!AO117+'proy 4'!AO117+'proy 5'!AO117</f>
        <v>0</v>
      </c>
      <c r="AP117" s="123">
        <f t="shared" si="186"/>
        <v>0</v>
      </c>
      <c r="AQ117" s="124">
        <f t="shared" si="116"/>
        <v>0</v>
      </c>
      <c r="AR117" s="123">
        <f t="shared" si="180"/>
        <v>0</v>
      </c>
      <c r="AS117" s="124">
        <f t="shared" si="118"/>
        <v>0</v>
      </c>
      <c r="AT117" s="123">
        <f t="shared" si="187"/>
        <v>0</v>
      </c>
      <c r="AU117" s="124">
        <f t="shared" si="119"/>
        <v>0</v>
      </c>
      <c r="AV117" s="123">
        <f t="shared" si="182"/>
        <v>0</v>
      </c>
      <c r="AW117" s="124">
        <f t="shared" si="120"/>
        <v>0</v>
      </c>
      <c r="AX117" s="125">
        <f t="shared" si="124"/>
        <v>0</v>
      </c>
    </row>
    <row r="118" spans="1:50" ht="15" hidden="1" x14ac:dyDescent="0.25">
      <c r="A118" s="119">
        <v>43120</v>
      </c>
      <c r="B118" s="120" t="s">
        <v>108</v>
      </c>
      <c r="C118" s="121">
        <f>'proy 1'!C118+'proy 2'!C118+'proy 3'!C118+'proy 4'!C118+'proy 5'!C118</f>
        <v>0</v>
      </c>
      <c r="D118" s="122">
        <f>'proy 1'!D118+'proy 2'!D118+'proy 3'!D118+'proy 4'!D118+'proy 5'!D118</f>
        <v>0</v>
      </c>
      <c r="E118" s="121">
        <f t="shared" si="173"/>
        <v>0</v>
      </c>
      <c r="F118" s="122">
        <f>'proy 1'!F118+'proy 2'!F118+'proy 3'!F118+'proy 4'!F118+'proy 5'!F118</f>
        <v>0</v>
      </c>
      <c r="G118" s="122">
        <f>'proy 1'!G118+'proy 2'!G118+'proy 3'!G118+'proy 4'!G118+'proy 5'!G118</f>
        <v>0</v>
      </c>
      <c r="H118" s="122">
        <f>'proy 1'!H118+'proy 2'!H118+'proy 3'!H118+'proy 4'!H118+'proy 5'!H118</f>
        <v>0</v>
      </c>
      <c r="I118" s="122">
        <f>'proy 1'!I118+'proy 2'!I118+'proy 3'!I118+'proy 4'!I118+'proy 5'!I118</f>
        <v>0</v>
      </c>
      <c r="J118" s="122">
        <f>'proy 1'!J118+'proy 2'!J118+'proy 3'!J118+'proy 4'!J118+'proy 5'!J118</f>
        <v>0</v>
      </c>
      <c r="K118" s="122">
        <f>'proy 1'!K118+'proy 2'!K118+'proy 3'!K118+'proy 4'!K118+'proy 5'!K118</f>
        <v>0</v>
      </c>
      <c r="L118" s="123">
        <f t="shared" si="183"/>
        <v>0</v>
      </c>
      <c r="M118" s="124">
        <f t="shared" si="104"/>
        <v>0</v>
      </c>
      <c r="N118" s="123">
        <f t="shared" si="175"/>
        <v>0</v>
      </c>
      <c r="O118" s="124">
        <f t="shared" si="106"/>
        <v>0</v>
      </c>
      <c r="P118" s="122">
        <f>'proy 1'!P118+'proy 2'!P118+'proy 3'!P118+'proy 4'!P118+'proy 5'!P118</f>
        <v>0</v>
      </c>
      <c r="Q118" s="122">
        <f>'proy 1'!Q118+'proy 2'!Q118+'proy 3'!Q118+'proy 4'!Q118+'proy 5'!Q118</f>
        <v>0</v>
      </c>
      <c r="R118" s="122">
        <f>'proy 1'!R118+'proy 2'!R118+'proy 3'!R118+'proy 4'!R118+'proy 5'!R118</f>
        <v>0</v>
      </c>
      <c r="S118" s="122">
        <f>'proy 1'!S118+'proy 2'!S118+'proy 3'!S118+'proy 4'!S118+'proy 5'!S118</f>
        <v>0</v>
      </c>
      <c r="T118" s="122">
        <f>'proy 1'!T118+'proy 2'!T118+'proy 3'!T118+'proy 4'!T118+'proy 5'!T118</f>
        <v>0</v>
      </c>
      <c r="U118" s="122">
        <f>'proy 1'!U118+'proy 2'!U118+'proy 3'!U118+'proy 4'!U118+'proy 5'!U118</f>
        <v>0</v>
      </c>
      <c r="V118" s="123">
        <f t="shared" si="184"/>
        <v>0</v>
      </c>
      <c r="W118" s="124">
        <f t="shared" si="108"/>
        <v>0</v>
      </c>
      <c r="X118" s="123">
        <f t="shared" si="177"/>
        <v>0</v>
      </c>
      <c r="Y118" s="124">
        <f t="shared" si="110"/>
        <v>0</v>
      </c>
      <c r="Z118" s="122">
        <f>'proy 1'!Z118+'proy 2'!Z118+'proy 3'!Z118+'proy 4'!Z118+'proy 5'!Z118</f>
        <v>0</v>
      </c>
      <c r="AA118" s="122">
        <f>'proy 1'!AA118+'proy 2'!AA118+'proy 3'!AA118+'proy 4'!AA118+'proy 5'!AA118</f>
        <v>0</v>
      </c>
      <c r="AB118" s="122">
        <f>'proy 1'!AB118+'proy 2'!AB118+'proy 3'!AB118+'proy 4'!AB118+'proy 5'!AB118</f>
        <v>0</v>
      </c>
      <c r="AC118" s="122">
        <f>'proy 1'!AC118+'proy 2'!AC118+'proy 3'!AC118+'proy 4'!AC118+'proy 5'!AC118</f>
        <v>0</v>
      </c>
      <c r="AD118" s="122">
        <f>'proy 1'!AD118+'proy 2'!AD118+'proy 3'!AD118+'proy 4'!AD118+'proy 5'!AD118</f>
        <v>0</v>
      </c>
      <c r="AE118" s="122">
        <f>'proy 1'!AE118+'proy 2'!AE118+'proy 3'!AE118+'proy 4'!AE118+'proy 5'!AE118</f>
        <v>0</v>
      </c>
      <c r="AF118" s="123">
        <f t="shared" si="185"/>
        <v>0</v>
      </c>
      <c r="AG118" s="124">
        <f t="shared" si="112"/>
        <v>0</v>
      </c>
      <c r="AH118" s="123">
        <f t="shared" si="179"/>
        <v>0</v>
      </c>
      <c r="AI118" s="124">
        <f t="shared" si="114"/>
        <v>0</v>
      </c>
      <c r="AJ118" s="122">
        <f>'proy 1'!AJ118+'proy 2'!AJ118+'proy 3'!AJ118+'proy 4'!AJ118+'proy 5'!AJ118</f>
        <v>0</v>
      </c>
      <c r="AK118" s="122">
        <f>'proy 1'!AK118+'proy 2'!AK118+'proy 3'!AK118+'proy 4'!AK118+'proy 5'!AK118</f>
        <v>0</v>
      </c>
      <c r="AL118" s="122">
        <f>'proy 1'!AL118+'proy 2'!AL118+'proy 3'!AL118+'proy 4'!AL118+'proy 5'!AL118</f>
        <v>0</v>
      </c>
      <c r="AM118" s="122">
        <f>'proy 1'!AM118+'proy 2'!AM118+'proy 3'!AM118+'proy 4'!AM118+'proy 5'!AM118</f>
        <v>0</v>
      </c>
      <c r="AN118" s="122">
        <f>'proy 1'!AN118+'proy 2'!AN118+'proy 3'!AN118+'proy 4'!AN118+'proy 5'!AN118</f>
        <v>0</v>
      </c>
      <c r="AO118" s="122">
        <f>'proy 1'!AO118+'proy 2'!AO118+'proy 3'!AO118+'proy 4'!AO118+'proy 5'!AO118</f>
        <v>0</v>
      </c>
      <c r="AP118" s="123">
        <f t="shared" si="186"/>
        <v>0</v>
      </c>
      <c r="AQ118" s="124">
        <f t="shared" si="116"/>
        <v>0</v>
      </c>
      <c r="AR118" s="123">
        <f t="shared" si="180"/>
        <v>0</v>
      </c>
      <c r="AS118" s="124">
        <f t="shared" si="118"/>
        <v>0</v>
      </c>
      <c r="AT118" s="123">
        <f t="shared" si="187"/>
        <v>0</v>
      </c>
      <c r="AU118" s="124">
        <f t="shared" si="119"/>
        <v>0</v>
      </c>
      <c r="AV118" s="123">
        <f t="shared" si="182"/>
        <v>0</v>
      </c>
      <c r="AW118" s="124">
        <f t="shared" si="120"/>
        <v>0</v>
      </c>
      <c r="AX118" s="125">
        <f t="shared" si="124"/>
        <v>0</v>
      </c>
    </row>
    <row r="119" spans="1:50" ht="15" hidden="1" customHeight="1" x14ac:dyDescent="0.25">
      <c r="A119" s="119">
        <v>43310</v>
      </c>
      <c r="B119" s="120" t="s">
        <v>109</v>
      </c>
      <c r="C119" s="121">
        <f>'proy 1'!C119+'proy 2'!C119+'proy 3'!C119+'proy 4'!C119+'proy 5'!C119</f>
        <v>0</v>
      </c>
      <c r="D119" s="122">
        <f>'proy 1'!D119+'proy 2'!D119+'proy 3'!D119+'proy 4'!D119+'proy 5'!D119</f>
        <v>0</v>
      </c>
      <c r="E119" s="121">
        <f t="shared" si="173"/>
        <v>0</v>
      </c>
      <c r="F119" s="122">
        <f>'proy 1'!F119+'proy 2'!F119+'proy 3'!F119+'proy 4'!F119+'proy 5'!F119</f>
        <v>0</v>
      </c>
      <c r="G119" s="122">
        <f>'proy 1'!G119+'proy 2'!G119+'proy 3'!G119+'proy 4'!G119+'proy 5'!G119</f>
        <v>0</v>
      </c>
      <c r="H119" s="122">
        <f>'proy 1'!H119+'proy 2'!H119+'proy 3'!H119+'proy 4'!H119+'proy 5'!H119</f>
        <v>0</v>
      </c>
      <c r="I119" s="122">
        <f>'proy 1'!I119+'proy 2'!I119+'proy 3'!I119+'proy 4'!I119+'proy 5'!I119</f>
        <v>0</v>
      </c>
      <c r="J119" s="122">
        <f>'proy 1'!J119+'proy 2'!J119+'proy 3'!J119+'proy 4'!J119+'proy 5'!J119</f>
        <v>0</v>
      </c>
      <c r="K119" s="122">
        <f>'proy 1'!K119+'proy 2'!K119+'proy 3'!K119+'proy 4'!K119+'proy 5'!K119</f>
        <v>0</v>
      </c>
      <c r="L119" s="123">
        <f t="shared" si="183"/>
        <v>0</v>
      </c>
      <c r="M119" s="124">
        <f t="shared" si="104"/>
        <v>0</v>
      </c>
      <c r="N119" s="123">
        <f t="shared" si="175"/>
        <v>0</v>
      </c>
      <c r="O119" s="124">
        <f t="shared" si="106"/>
        <v>0</v>
      </c>
      <c r="P119" s="122">
        <f>'proy 1'!P119+'proy 2'!P119+'proy 3'!P119+'proy 4'!P119+'proy 5'!P119</f>
        <v>0</v>
      </c>
      <c r="Q119" s="122">
        <f>'proy 1'!Q119+'proy 2'!Q119+'proy 3'!Q119+'proy 4'!Q119+'proy 5'!Q119</f>
        <v>0</v>
      </c>
      <c r="R119" s="122">
        <f>'proy 1'!R119+'proy 2'!R119+'proy 3'!R119+'proy 4'!R119+'proy 5'!R119</f>
        <v>0</v>
      </c>
      <c r="S119" s="122">
        <f>'proy 1'!S119+'proy 2'!S119+'proy 3'!S119+'proy 4'!S119+'proy 5'!S119</f>
        <v>0</v>
      </c>
      <c r="T119" s="122">
        <f>'proy 1'!T119+'proy 2'!T119+'proy 3'!T119+'proy 4'!T119+'proy 5'!T119</f>
        <v>0</v>
      </c>
      <c r="U119" s="122">
        <f>'proy 1'!U119+'proy 2'!U119+'proy 3'!U119+'proy 4'!U119+'proy 5'!U119</f>
        <v>0</v>
      </c>
      <c r="V119" s="123">
        <f t="shared" si="184"/>
        <v>0</v>
      </c>
      <c r="W119" s="124">
        <f t="shared" si="108"/>
        <v>0</v>
      </c>
      <c r="X119" s="123">
        <f t="shared" si="177"/>
        <v>0</v>
      </c>
      <c r="Y119" s="124">
        <f t="shared" si="110"/>
        <v>0</v>
      </c>
      <c r="Z119" s="122">
        <f>'proy 1'!Z119+'proy 2'!Z119+'proy 3'!Z119+'proy 4'!Z119+'proy 5'!Z119</f>
        <v>0</v>
      </c>
      <c r="AA119" s="122">
        <f>'proy 1'!AA119+'proy 2'!AA119+'proy 3'!AA119+'proy 4'!AA119+'proy 5'!AA119</f>
        <v>0</v>
      </c>
      <c r="AB119" s="122">
        <f>'proy 1'!AB119+'proy 2'!AB119+'proy 3'!AB119+'proy 4'!AB119+'proy 5'!AB119</f>
        <v>0</v>
      </c>
      <c r="AC119" s="122">
        <f>'proy 1'!AC119+'proy 2'!AC119+'proy 3'!AC119+'proy 4'!AC119+'proy 5'!AC119</f>
        <v>0</v>
      </c>
      <c r="AD119" s="122">
        <f>'proy 1'!AD119+'proy 2'!AD119+'proy 3'!AD119+'proy 4'!AD119+'proy 5'!AD119</f>
        <v>0</v>
      </c>
      <c r="AE119" s="122">
        <f>'proy 1'!AE119+'proy 2'!AE119+'proy 3'!AE119+'proy 4'!AE119+'proy 5'!AE119</f>
        <v>0</v>
      </c>
      <c r="AF119" s="123">
        <f t="shared" si="185"/>
        <v>0</v>
      </c>
      <c r="AG119" s="124">
        <f t="shared" si="112"/>
        <v>0</v>
      </c>
      <c r="AH119" s="123">
        <f t="shared" si="179"/>
        <v>0</v>
      </c>
      <c r="AI119" s="124">
        <f t="shared" si="114"/>
        <v>0</v>
      </c>
      <c r="AJ119" s="122">
        <f>'proy 1'!AJ119+'proy 2'!AJ119+'proy 3'!AJ119+'proy 4'!AJ119+'proy 5'!AJ119</f>
        <v>0</v>
      </c>
      <c r="AK119" s="122">
        <f>'proy 1'!AK119+'proy 2'!AK119+'proy 3'!AK119+'proy 4'!AK119+'proy 5'!AK119</f>
        <v>0</v>
      </c>
      <c r="AL119" s="122">
        <f>'proy 1'!AL119+'proy 2'!AL119+'proy 3'!AL119+'proy 4'!AL119+'proy 5'!AL119</f>
        <v>0</v>
      </c>
      <c r="AM119" s="122">
        <f>'proy 1'!AM119+'proy 2'!AM119+'proy 3'!AM119+'proy 4'!AM119+'proy 5'!AM119</f>
        <v>0</v>
      </c>
      <c r="AN119" s="122">
        <f>'proy 1'!AN119+'proy 2'!AN119+'proy 3'!AN119+'proy 4'!AN119+'proy 5'!AN119</f>
        <v>0</v>
      </c>
      <c r="AO119" s="122">
        <f>'proy 1'!AO119+'proy 2'!AO119+'proy 3'!AO119+'proy 4'!AO119+'proy 5'!AO119</f>
        <v>0</v>
      </c>
      <c r="AP119" s="123">
        <f t="shared" si="186"/>
        <v>0</v>
      </c>
      <c r="AQ119" s="124">
        <f t="shared" si="116"/>
        <v>0</v>
      </c>
      <c r="AR119" s="123">
        <f t="shared" si="180"/>
        <v>0</v>
      </c>
      <c r="AS119" s="124">
        <f t="shared" si="118"/>
        <v>0</v>
      </c>
      <c r="AT119" s="123">
        <f t="shared" si="187"/>
        <v>0</v>
      </c>
      <c r="AU119" s="124">
        <f t="shared" si="119"/>
        <v>0</v>
      </c>
      <c r="AV119" s="123">
        <f t="shared" si="182"/>
        <v>0</v>
      </c>
      <c r="AW119" s="124">
        <f t="shared" si="120"/>
        <v>0</v>
      </c>
      <c r="AX119" s="125">
        <f t="shared" si="124"/>
        <v>0</v>
      </c>
    </row>
    <row r="120" spans="1:50" ht="15" hidden="1" customHeight="1" x14ac:dyDescent="0.25">
      <c r="A120" s="119">
        <v>43330</v>
      </c>
      <c r="B120" s="120" t="s">
        <v>142</v>
      </c>
      <c r="C120" s="121">
        <f>'proy 1'!C120+'proy 2'!C120+'proy 3'!C120+'proy 4'!C120+'proy 5'!C120</f>
        <v>0</v>
      </c>
      <c r="D120" s="122">
        <f>'proy 1'!D120+'proy 2'!D120+'proy 3'!D120+'proy 4'!D120+'proy 5'!D120</f>
        <v>0</v>
      </c>
      <c r="E120" s="121">
        <f t="shared" si="173"/>
        <v>0</v>
      </c>
      <c r="F120" s="122">
        <f>'proy 1'!F120+'proy 2'!F120+'proy 3'!F120+'proy 4'!F120+'proy 5'!F120</f>
        <v>0</v>
      </c>
      <c r="G120" s="122">
        <f>'proy 1'!G120+'proy 2'!G120+'proy 3'!G120+'proy 4'!G120+'proy 5'!G120</f>
        <v>0</v>
      </c>
      <c r="H120" s="122">
        <f>'proy 1'!H120+'proy 2'!H120+'proy 3'!H120+'proy 4'!H120+'proy 5'!H120</f>
        <v>0</v>
      </c>
      <c r="I120" s="122">
        <f>'proy 1'!I120+'proy 2'!I120+'proy 3'!I120+'proy 4'!I120+'proy 5'!I120</f>
        <v>0</v>
      </c>
      <c r="J120" s="122">
        <f>'proy 1'!J120+'proy 2'!J120+'proy 3'!J120+'proy 4'!J120+'proy 5'!J120</f>
        <v>0</v>
      </c>
      <c r="K120" s="122">
        <f>'proy 1'!K120+'proy 2'!K120+'proy 3'!K120+'proy 4'!K120+'proy 5'!K120</f>
        <v>0</v>
      </c>
      <c r="L120" s="123">
        <f t="shared" si="183"/>
        <v>0</v>
      </c>
      <c r="M120" s="124">
        <f t="shared" si="104"/>
        <v>0</v>
      </c>
      <c r="N120" s="123">
        <f t="shared" si="175"/>
        <v>0</v>
      </c>
      <c r="O120" s="124">
        <f t="shared" si="106"/>
        <v>0</v>
      </c>
      <c r="P120" s="122">
        <f>'proy 1'!P120+'proy 2'!P120+'proy 3'!P120+'proy 4'!P120+'proy 5'!P120</f>
        <v>0</v>
      </c>
      <c r="Q120" s="122">
        <f>'proy 1'!Q120+'proy 2'!Q120+'proy 3'!Q120+'proy 4'!Q120+'proy 5'!Q120</f>
        <v>0</v>
      </c>
      <c r="R120" s="122">
        <f>'proy 1'!R120+'proy 2'!R120+'proy 3'!R120+'proy 4'!R120+'proy 5'!R120</f>
        <v>0</v>
      </c>
      <c r="S120" s="122">
        <f>'proy 1'!S120+'proy 2'!S120+'proy 3'!S120+'proy 4'!S120+'proy 5'!S120</f>
        <v>0</v>
      </c>
      <c r="T120" s="122">
        <f>'proy 1'!T120+'proy 2'!T120+'proy 3'!T120+'proy 4'!T120+'proy 5'!T120</f>
        <v>0</v>
      </c>
      <c r="U120" s="122">
        <f>'proy 1'!U120+'proy 2'!U120+'proy 3'!U120+'proy 4'!U120+'proy 5'!U120</f>
        <v>0</v>
      </c>
      <c r="V120" s="123">
        <f t="shared" si="184"/>
        <v>0</v>
      </c>
      <c r="W120" s="124">
        <f t="shared" si="108"/>
        <v>0</v>
      </c>
      <c r="X120" s="123">
        <f t="shared" si="177"/>
        <v>0</v>
      </c>
      <c r="Y120" s="124">
        <f t="shared" si="110"/>
        <v>0</v>
      </c>
      <c r="Z120" s="122">
        <f>'proy 1'!Z120+'proy 2'!Z120+'proy 3'!Z120+'proy 4'!Z120+'proy 5'!Z120</f>
        <v>0</v>
      </c>
      <c r="AA120" s="122">
        <f>'proy 1'!AA120+'proy 2'!AA120+'proy 3'!AA120+'proy 4'!AA120+'proy 5'!AA120</f>
        <v>0</v>
      </c>
      <c r="AB120" s="122">
        <f>'proy 1'!AB120+'proy 2'!AB120+'proy 3'!AB120+'proy 4'!AB120+'proy 5'!AB120</f>
        <v>0</v>
      </c>
      <c r="AC120" s="122">
        <f>'proy 1'!AC120+'proy 2'!AC120+'proy 3'!AC120+'proy 4'!AC120+'proy 5'!AC120</f>
        <v>0</v>
      </c>
      <c r="AD120" s="122">
        <f>'proy 1'!AD120+'proy 2'!AD120+'proy 3'!AD120+'proy 4'!AD120+'proy 5'!AD120</f>
        <v>0</v>
      </c>
      <c r="AE120" s="122">
        <f>'proy 1'!AE120+'proy 2'!AE120+'proy 3'!AE120+'proy 4'!AE120+'proy 5'!AE120</f>
        <v>0</v>
      </c>
      <c r="AF120" s="123">
        <f t="shared" si="185"/>
        <v>0</v>
      </c>
      <c r="AG120" s="124">
        <f t="shared" si="112"/>
        <v>0</v>
      </c>
      <c r="AH120" s="123">
        <f t="shared" si="179"/>
        <v>0</v>
      </c>
      <c r="AI120" s="124">
        <f t="shared" si="114"/>
        <v>0</v>
      </c>
      <c r="AJ120" s="122">
        <f>'proy 1'!AJ120+'proy 2'!AJ120+'proy 3'!AJ120+'proy 4'!AJ120+'proy 5'!AJ120</f>
        <v>0</v>
      </c>
      <c r="AK120" s="122">
        <f>'proy 1'!AK120+'proy 2'!AK120+'proy 3'!AK120+'proy 4'!AK120+'proy 5'!AK120</f>
        <v>0</v>
      </c>
      <c r="AL120" s="122">
        <f>'proy 1'!AL120+'proy 2'!AL120+'proy 3'!AL120+'proy 4'!AL120+'proy 5'!AL120</f>
        <v>0</v>
      </c>
      <c r="AM120" s="122">
        <f>'proy 1'!AM120+'proy 2'!AM120+'proy 3'!AM120+'proy 4'!AM120+'proy 5'!AM120</f>
        <v>0</v>
      </c>
      <c r="AN120" s="122">
        <f>'proy 1'!AN120+'proy 2'!AN120+'proy 3'!AN120+'proy 4'!AN120+'proy 5'!AN120</f>
        <v>0</v>
      </c>
      <c r="AO120" s="122">
        <f>'proy 1'!AO120+'proy 2'!AO120+'proy 3'!AO120+'proy 4'!AO120+'proy 5'!AO120</f>
        <v>0</v>
      </c>
      <c r="AP120" s="123">
        <f t="shared" si="186"/>
        <v>0</v>
      </c>
      <c r="AQ120" s="124">
        <f t="shared" si="116"/>
        <v>0</v>
      </c>
      <c r="AR120" s="123">
        <f t="shared" si="180"/>
        <v>0</v>
      </c>
      <c r="AS120" s="124">
        <f t="shared" si="118"/>
        <v>0</v>
      </c>
      <c r="AT120" s="123">
        <f t="shared" si="187"/>
        <v>0</v>
      </c>
      <c r="AU120" s="124">
        <f t="shared" si="119"/>
        <v>0</v>
      </c>
      <c r="AV120" s="123">
        <f t="shared" si="182"/>
        <v>0</v>
      </c>
      <c r="AW120" s="124">
        <f t="shared" si="120"/>
        <v>0</v>
      </c>
      <c r="AX120" s="125">
        <f t="shared" si="124"/>
        <v>0</v>
      </c>
    </row>
    <row r="121" spans="1:50" ht="15" hidden="1" customHeight="1" x14ac:dyDescent="0.25">
      <c r="A121" s="119">
        <v>43340</v>
      </c>
      <c r="B121" s="120" t="s">
        <v>143</v>
      </c>
      <c r="C121" s="121">
        <f>'proy 1'!C121+'proy 2'!C121+'proy 3'!C121+'proy 4'!C121+'proy 5'!C121</f>
        <v>0</v>
      </c>
      <c r="D121" s="122">
        <f>'proy 1'!D121+'proy 2'!D121+'proy 3'!D121+'proy 4'!D121+'proy 5'!D121</f>
        <v>0</v>
      </c>
      <c r="E121" s="121">
        <f t="shared" si="173"/>
        <v>0</v>
      </c>
      <c r="F121" s="122">
        <f>'proy 1'!F121+'proy 2'!F121+'proy 3'!F121+'proy 4'!F121+'proy 5'!F121</f>
        <v>0</v>
      </c>
      <c r="G121" s="122">
        <f>'proy 1'!G121+'proy 2'!G121+'proy 3'!G121+'proy 4'!G121+'proy 5'!G121</f>
        <v>0</v>
      </c>
      <c r="H121" s="122">
        <f>'proy 1'!H121+'proy 2'!H121+'proy 3'!H121+'proy 4'!H121+'proy 5'!H121</f>
        <v>0</v>
      </c>
      <c r="I121" s="122">
        <f>'proy 1'!I121+'proy 2'!I121+'proy 3'!I121+'proy 4'!I121+'proy 5'!I121</f>
        <v>0</v>
      </c>
      <c r="J121" s="122">
        <f>'proy 1'!J121+'proy 2'!J121+'proy 3'!J121+'proy 4'!J121+'proy 5'!J121</f>
        <v>0</v>
      </c>
      <c r="K121" s="122">
        <f>'proy 1'!K121+'proy 2'!K121+'proy 3'!K121+'proy 4'!K121+'proy 5'!K121</f>
        <v>0</v>
      </c>
      <c r="L121" s="123">
        <f t="shared" si="183"/>
        <v>0</v>
      </c>
      <c r="M121" s="124">
        <f t="shared" si="104"/>
        <v>0</v>
      </c>
      <c r="N121" s="123">
        <f t="shared" si="175"/>
        <v>0</v>
      </c>
      <c r="O121" s="124">
        <f t="shared" si="106"/>
        <v>0</v>
      </c>
      <c r="P121" s="122">
        <f>'proy 1'!P121+'proy 2'!P121+'proy 3'!P121+'proy 4'!P121+'proy 5'!P121</f>
        <v>0</v>
      </c>
      <c r="Q121" s="122">
        <f>'proy 1'!Q121+'proy 2'!Q121+'proy 3'!Q121+'proy 4'!Q121+'proy 5'!Q121</f>
        <v>0</v>
      </c>
      <c r="R121" s="122">
        <f>'proy 1'!R121+'proy 2'!R121+'proy 3'!R121+'proy 4'!R121+'proy 5'!R121</f>
        <v>0</v>
      </c>
      <c r="S121" s="122">
        <f>'proy 1'!S121+'proy 2'!S121+'proy 3'!S121+'proy 4'!S121+'proy 5'!S121</f>
        <v>0</v>
      </c>
      <c r="T121" s="122">
        <f>'proy 1'!T121+'proy 2'!T121+'proy 3'!T121+'proy 4'!T121+'proy 5'!T121</f>
        <v>0</v>
      </c>
      <c r="U121" s="122">
        <f>'proy 1'!U121+'proy 2'!U121+'proy 3'!U121+'proy 4'!U121+'proy 5'!U121</f>
        <v>0</v>
      </c>
      <c r="V121" s="123">
        <f t="shared" si="184"/>
        <v>0</v>
      </c>
      <c r="W121" s="124">
        <f t="shared" si="108"/>
        <v>0</v>
      </c>
      <c r="X121" s="123">
        <f t="shared" si="177"/>
        <v>0</v>
      </c>
      <c r="Y121" s="124">
        <f t="shared" si="110"/>
        <v>0</v>
      </c>
      <c r="Z121" s="122">
        <f>'proy 1'!Z121+'proy 2'!Z121+'proy 3'!Z121+'proy 4'!Z121+'proy 5'!Z121</f>
        <v>0</v>
      </c>
      <c r="AA121" s="122">
        <f>'proy 1'!AA121+'proy 2'!AA121+'proy 3'!AA121+'proy 4'!AA121+'proy 5'!AA121</f>
        <v>0</v>
      </c>
      <c r="AB121" s="122">
        <f>'proy 1'!AB121+'proy 2'!AB121+'proy 3'!AB121+'proy 4'!AB121+'proy 5'!AB121</f>
        <v>0</v>
      </c>
      <c r="AC121" s="122">
        <f>'proy 1'!AC121+'proy 2'!AC121+'proy 3'!AC121+'proy 4'!AC121+'proy 5'!AC121</f>
        <v>0</v>
      </c>
      <c r="AD121" s="122">
        <f>'proy 1'!AD121+'proy 2'!AD121+'proy 3'!AD121+'proy 4'!AD121+'proy 5'!AD121</f>
        <v>0</v>
      </c>
      <c r="AE121" s="122">
        <f>'proy 1'!AE121+'proy 2'!AE121+'proy 3'!AE121+'proy 4'!AE121+'proy 5'!AE121</f>
        <v>0</v>
      </c>
      <c r="AF121" s="123">
        <f t="shared" si="185"/>
        <v>0</v>
      </c>
      <c r="AG121" s="124">
        <f t="shared" si="112"/>
        <v>0</v>
      </c>
      <c r="AH121" s="123">
        <f t="shared" si="179"/>
        <v>0</v>
      </c>
      <c r="AI121" s="124">
        <f t="shared" si="114"/>
        <v>0</v>
      </c>
      <c r="AJ121" s="122">
        <f>'proy 1'!AJ121+'proy 2'!AJ121+'proy 3'!AJ121+'proy 4'!AJ121+'proy 5'!AJ121</f>
        <v>0</v>
      </c>
      <c r="AK121" s="122">
        <f>'proy 1'!AK121+'proy 2'!AK121+'proy 3'!AK121+'proy 4'!AK121+'proy 5'!AK121</f>
        <v>0</v>
      </c>
      <c r="AL121" s="122">
        <f>'proy 1'!AL121+'proy 2'!AL121+'proy 3'!AL121+'proy 4'!AL121+'proy 5'!AL121</f>
        <v>0</v>
      </c>
      <c r="AM121" s="122">
        <f>'proy 1'!AM121+'proy 2'!AM121+'proy 3'!AM121+'proy 4'!AM121+'proy 5'!AM121</f>
        <v>0</v>
      </c>
      <c r="AN121" s="122">
        <f>'proy 1'!AN121+'proy 2'!AN121+'proy 3'!AN121+'proy 4'!AN121+'proy 5'!AN121</f>
        <v>0</v>
      </c>
      <c r="AO121" s="122">
        <f>'proy 1'!AO121+'proy 2'!AO121+'proy 3'!AO121+'proy 4'!AO121+'proy 5'!AO121</f>
        <v>0</v>
      </c>
      <c r="AP121" s="123">
        <f t="shared" si="186"/>
        <v>0</v>
      </c>
      <c r="AQ121" s="124">
        <f t="shared" si="116"/>
        <v>0</v>
      </c>
      <c r="AR121" s="123">
        <f t="shared" si="180"/>
        <v>0</v>
      </c>
      <c r="AS121" s="124">
        <f t="shared" si="118"/>
        <v>0</v>
      </c>
      <c r="AT121" s="123">
        <f t="shared" si="187"/>
        <v>0</v>
      </c>
      <c r="AU121" s="124">
        <f t="shared" si="119"/>
        <v>0</v>
      </c>
      <c r="AV121" s="123">
        <f t="shared" si="182"/>
        <v>0</v>
      </c>
      <c r="AW121" s="124">
        <f t="shared" si="120"/>
        <v>0</v>
      </c>
      <c r="AX121" s="125">
        <f t="shared" si="124"/>
        <v>0</v>
      </c>
    </row>
    <row r="122" spans="1:50" ht="15" hidden="1" x14ac:dyDescent="0.25">
      <c r="A122" s="119">
        <v>43400</v>
      </c>
      <c r="B122" s="120" t="s">
        <v>110</v>
      </c>
      <c r="C122" s="121">
        <f>'proy 1'!C122+'proy 2'!C122+'proy 3'!C122+'proy 4'!C122+'proy 5'!C122</f>
        <v>0</v>
      </c>
      <c r="D122" s="122">
        <f>'proy 1'!D122+'proy 2'!D122+'proy 3'!D122+'proy 4'!D122+'proy 5'!D122</f>
        <v>0</v>
      </c>
      <c r="E122" s="121">
        <f t="shared" si="173"/>
        <v>0</v>
      </c>
      <c r="F122" s="122">
        <f>'proy 1'!F122+'proy 2'!F122+'proy 3'!F122+'proy 4'!F122+'proy 5'!F122</f>
        <v>0</v>
      </c>
      <c r="G122" s="122">
        <f>'proy 1'!G122+'proy 2'!G122+'proy 3'!G122+'proy 4'!G122+'proy 5'!G122</f>
        <v>0</v>
      </c>
      <c r="H122" s="122">
        <f>'proy 1'!H122+'proy 2'!H122+'proy 3'!H122+'proy 4'!H122+'proy 5'!H122</f>
        <v>0</v>
      </c>
      <c r="I122" s="122">
        <f>'proy 1'!I122+'proy 2'!I122+'proy 3'!I122+'proy 4'!I122+'proy 5'!I122</f>
        <v>0</v>
      </c>
      <c r="J122" s="122">
        <f>'proy 1'!J122+'proy 2'!J122+'proy 3'!J122+'proy 4'!J122+'proy 5'!J122</f>
        <v>0</v>
      </c>
      <c r="K122" s="122">
        <f>'proy 1'!K122+'proy 2'!K122+'proy 3'!K122+'proy 4'!K122+'proy 5'!K122</f>
        <v>0</v>
      </c>
      <c r="L122" s="123">
        <f t="shared" si="183"/>
        <v>0</v>
      </c>
      <c r="M122" s="124">
        <f t="shared" si="104"/>
        <v>0</v>
      </c>
      <c r="N122" s="123">
        <f t="shared" si="175"/>
        <v>0</v>
      </c>
      <c r="O122" s="124">
        <f t="shared" si="106"/>
        <v>0</v>
      </c>
      <c r="P122" s="122">
        <f>'proy 1'!P122+'proy 2'!P122+'proy 3'!P122+'proy 4'!P122+'proy 5'!P122</f>
        <v>0</v>
      </c>
      <c r="Q122" s="122">
        <f>'proy 1'!Q122+'proy 2'!Q122+'proy 3'!Q122+'proy 4'!Q122+'proy 5'!Q122</f>
        <v>0</v>
      </c>
      <c r="R122" s="122">
        <f>'proy 1'!R122+'proy 2'!R122+'proy 3'!R122+'proy 4'!R122+'proy 5'!R122</f>
        <v>0</v>
      </c>
      <c r="S122" s="122">
        <f>'proy 1'!S122+'proy 2'!S122+'proy 3'!S122+'proy 4'!S122+'proy 5'!S122</f>
        <v>0</v>
      </c>
      <c r="T122" s="122">
        <f>'proy 1'!T122+'proy 2'!T122+'proy 3'!T122+'proy 4'!T122+'proy 5'!T122</f>
        <v>0</v>
      </c>
      <c r="U122" s="122">
        <f>'proy 1'!U122+'proy 2'!U122+'proy 3'!U122+'proy 4'!U122+'proy 5'!U122</f>
        <v>0</v>
      </c>
      <c r="V122" s="123">
        <f t="shared" si="184"/>
        <v>0</v>
      </c>
      <c r="W122" s="124">
        <f t="shared" si="108"/>
        <v>0</v>
      </c>
      <c r="X122" s="123">
        <f t="shared" si="177"/>
        <v>0</v>
      </c>
      <c r="Y122" s="124">
        <f t="shared" si="110"/>
        <v>0</v>
      </c>
      <c r="Z122" s="122">
        <f>'proy 1'!Z122+'proy 2'!Z122+'proy 3'!Z122+'proy 4'!Z122+'proy 5'!Z122</f>
        <v>0</v>
      </c>
      <c r="AA122" s="122">
        <f>'proy 1'!AA122+'proy 2'!AA122+'proy 3'!AA122+'proy 4'!AA122+'proy 5'!AA122</f>
        <v>0</v>
      </c>
      <c r="AB122" s="122">
        <f>'proy 1'!AB122+'proy 2'!AB122+'proy 3'!AB122+'proy 4'!AB122+'proy 5'!AB122</f>
        <v>0</v>
      </c>
      <c r="AC122" s="122">
        <f>'proy 1'!AC122+'proy 2'!AC122+'proy 3'!AC122+'proy 4'!AC122+'proy 5'!AC122</f>
        <v>0</v>
      </c>
      <c r="AD122" s="122">
        <f>'proy 1'!AD122+'proy 2'!AD122+'proy 3'!AD122+'proy 4'!AD122+'proy 5'!AD122</f>
        <v>0</v>
      </c>
      <c r="AE122" s="122">
        <f>'proy 1'!AE122+'proy 2'!AE122+'proy 3'!AE122+'proy 4'!AE122+'proy 5'!AE122</f>
        <v>0</v>
      </c>
      <c r="AF122" s="123">
        <f t="shared" si="185"/>
        <v>0</v>
      </c>
      <c r="AG122" s="124">
        <f t="shared" si="112"/>
        <v>0</v>
      </c>
      <c r="AH122" s="123">
        <f t="shared" si="179"/>
        <v>0</v>
      </c>
      <c r="AI122" s="124">
        <f t="shared" si="114"/>
        <v>0</v>
      </c>
      <c r="AJ122" s="122">
        <f>'proy 1'!AJ122+'proy 2'!AJ122+'proy 3'!AJ122+'proy 4'!AJ122+'proy 5'!AJ122</f>
        <v>0</v>
      </c>
      <c r="AK122" s="122">
        <f>'proy 1'!AK122+'proy 2'!AK122+'proy 3'!AK122+'proy 4'!AK122+'proy 5'!AK122</f>
        <v>0</v>
      </c>
      <c r="AL122" s="122">
        <f>'proy 1'!AL122+'proy 2'!AL122+'proy 3'!AL122+'proy 4'!AL122+'proy 5'!AL122</f>
        <v>0</v>
      </c>
      <c r="AM122" s="122">
        <f>'proy 1'!AM122+'proy 2'!AM122+'proy 3'!AM122+'proy 4'!AM122+'proy 5'!AM122</f>
        <v>0</v>
      </c>
      <c r="AN122" s="122">
        <f>'proy 1'!AN122+'proy 2'!AN122+'proy 3'!AN122+'proy 4'!AN122+'proy 5'!AN122</f>
        <v>0</v>
      </c>
      <c r="AO122" s="122">
        <f>'proy 1'!AO122+'proy 2'!AO122+'proy 3'!AO122+'proy 4'!AO122+'proy 5'!AO122</f>
        <v>0</v>
      </c>
      <c r="AP122" s="123">
        <f t="shared" si="186"/>
        <v>0</v>
      </c>
      <c r="AQ122" s="124">
        <f t="shared" si="116"/>
        <v>0</v>
      </c>
      <c r="AR122" s="123">
        <f t="shared" si="180"/>
        <v>0</v>
      </c>
      <c r="AS122" s="124">
        <f t="shared" si="118"/>
        <v>0</v>
      </c>
      <c r="AT122" s="123">
        <f t="shared" si="187"/>
        <v>0</v>
      </c>
      <c r="AU122" s="124">
        <f t="shared" si="119"/>
        <v>0</v>
      </c>
      <c r="AV122" s="123">
        <f t="shared" si="182"/>
        <v>0</v>
      </c>
      <c r="AW122" s="124">
        <f t="shared" si="120"/>
        <v>0</v>
      </c>
      <c r="AX122" s="125">
        <f t="shared" si="124"/>
        <v>0</v>
      </c>
    </row>
    <row r="123" spans="1:50" ht="15" hidden="1" x14ac:dyDescent="0.25">
      <c r="A123" s="119">
        <v>43500</v>
      </c>
      <c r="B123" s="120" t="s">
        <v>111</v>
      </c>
      <c r="C123" s="121">
        <f>'proy 1'!C123+'proy 2'!C123+'proy 3'!C123+'proy 4'!C123+'proy 5'!C123</f>
        <v>0</v>
      </c>
      <c r="D123" s="122">
        <f>'proy 1'!D123+'proy 2'!D123+'proy 3'!D123+'proy 4'!D123+'proy 5'!D123</f>
        <v>0</v>
      </c>
      <c r="E123" s="121">
        <f t="shared" si="173"/>
        <v>0</v>
      </c>
      <c r="F123" s="122">
        <f>'proy 1'!F123+'proy 2'!F123+'proy 3'!F123+'proy 4'!F123+'proy 5'!F123</f>
        <v>0</v>
      </c>
      <c r="G123" s="122">
        <f>'proy 1'!G123+'proy 2'!G123+'proy 3'!G123+'proy 4'!G123+'proy 5'!G123</f>
        <v>0</v>
      </c>
      <c r="H123" s="122">
        <f>'proy 1'!H123+'proy 2'!H123+'proy 3'!H123+'proy 4'!H123+'proy 5'!H123</f>
        <v>0</v>
      </c>
      <c r="I123" s="122">
        <f>'proy 1'!I123+'proy 2'!I123+'proy 3'!I123+'proy 4'!I123+'proy 5'!I123</f>
        <v>0</v>
      </c>
      <c r="J123" s="122">
        <f>'proy 1'!J123+'proy 2'!J123+'proy 3'!J123+'proy 4'!J123+'proy 5'!J123</f>
        <v>0</v>
      </c>
      <c r="K123" s="122">
        <f>'proy 1'!K123+'proy 2'!K123+'proy 3'!K123+'proy 4'!K123+'proy 5'!K123</f>
        <v>0</v>
      </c>
      <c r="L123" s="123">
        <f t="shared" si="183"/>
        <v>0</v>
      </c>
      <c r="M123" s="124">
        <f t="shared" si="104"/>
        <v>0</v>
      </c>
      <c r="N123" s="123">
        <f t="shared" si="175"/>
        <v>0</v>
      </c>
      <c r="O123" s="124">
        <f t="shared" si="106"/>
        <v>0</v>
      </c>
      <c r="P123" s="122">
        <f>'proy 1'!P123+'proy 2'!P123+'proy 3'!P123+'proy 4'!P123+'proy 5'!P123</f>
        <v>0</v>
      </c>
      <c r="Q123" s="122">
        <f>'proy 1'!Q123+'proy 2'!Q123+'proy 3'!Q123+'proy 4'!Q123+'proy 5'!Q123</f>
        <v>0</v>
      </c>
      <c r="R123" s="122">
        <f>'proy 1'!R123+'proy 2'!R123+'proy 3'!R123+'proy 4'!R123+'proy 5'!R123</f>
        <v>0</v>
      </c>
      <c r="S123" s="122">
        <f>'proy 1'!S123+'proy 2'!S123+'proy 3'!S123+'proy 4'!S123+'proy 5'!S123</f>
        <v>0</v>
      </c>
      <c r="T123" s="122">
        <f>'proy 1'!T123+'proy 2'!T123+'proy 3'!T123+'proy 4'!T123+'proy 5'!T123</f>
        <v>0</v>
      </c>
      <c r="U123" s="122">
        <f>'proy 1'!U123+'proy 2'!U123+'proy 3'!U123+'proy 4'!U123+'proy 5'!U123</f>
        <v>0</v>
      </c>
      <c r="V123" s="123">
        <f t="shared" si="184"/>
        <v>0</v>
      </c>
      <c r="W123" s="124">
        <f t="shared" si="108"/>
        <v>0</v>
      </c>
      <c r="X123" s="123">
        <f t="shared" si="177"/>
        <v>0</v>
      </c>
      <c r="Y123" s="124">
        <f t="shared" si="110"/>
        <v>0</v>
      </c>
      <c r="Z123" s="122">
        <f>'proy 1'!Z123+'proy 2'!Z123+'proy 3'!Z123+'proy 4'!Z123+'proy 5'!Z123</f>
        <v>0</v>
      </c>
      <c r="AA123" s="122">
        <f>'proy 1'!AA123+'proy 2'!AA123+'proy 3'!AA123+'proy 4'!AA123+'proy 5'!AA123</f>
        <v>0</v>
      </c>
      <c r="AB123" s="122">
        <f>'proy 1'!AB123+'proy 2'!AB123+'proy 3'!AB123+'proy 4'!AB123+'proy 5'!AB123</f>
        <v>0</v>
      </c>
      <c r="AC123" s="122">
        <f>'proy 1'!AC123+'proy 2'!AC123+'proy 3'!AC123+'proy 4'!AC123+'proy 5'!AC123</f>
        <v>0</v>
      </c>
      <c r="AD123" s="122">
        <f>'proy 1'!AD123+'proy 2'!AD123+'proy 3'!AD123+'proy 4'!AD123+'proy 5'!AD123</f>
        <v>0</v>
      </c>
      <c r="AE123" s="122">
        <f>'proy 1'!AE123+'proy 2'!AE123+'proy 3'!AE123+'proy 4'!AE123+'proy 5'!AE123</f>
        <v>0</v>
      </c>
      <c r="AF123" s="123">
        <f t="shared" si="185"/>
        <v>0</v>
      </c>
      <c r="AG123" s="124">
        <f t="shared" si="112"/>
        <v>0</v>
      </c>
      <c r="AH123" s="123">
        <f t="shared" si="179"/>
        <v>0</v>
      </c>
      <c r="AI123" s="124">
        <f t="shared" si="114"/>
        <v>0</v>
      </c>
      <c r="AJ123" s="122">
        <f>'proy 1'!AJ123+'proy 2'!AJ123+'proy 3'!AJ123+'proy 4'!AJ123+'proy 5'!AJ123</f>
        <v>0</v>
      </c>
      <c r="AK123" s="122">
        <f>'proy 1'!AK123+'proy 2'!AK123+'proy 3'!AK123+'proy 4'!AK123+'proy 5'!AK123</f>
        <v>0</v>
      </c>
      <c r="AL123" s="122">
        <f>'proy 1'!AL123+'proy 2'!AL123+'proy 3'!AL123+'proy 4'!AL123+'proy 5'!AL123</f>
        <v>0</v>
      </c>
      <c r="AM123" s="122">
        <f>'proy 1'!AM123+'proy 2'!AM123+'proy 3'!AM123+'proy 4'!AM123+'proy 5'!AM123</f>
        <v>0</v>
      </c>
      <c r="AN123" s="122">
        <f>'proy 1'!AN123+'proy 2'!AN123+'proy 3'!AN123+'proy 4'!AN123+'proy 5'!AN123</f>
        <v>0</v>
      </c>
      <c r="AO123" s="122">
        <f>'proy 1'!AO123+'proy 2'!AO123+'proy 3'!AO123+'proy 4'!AO123+'proy 5'!AO123</f>
        <v>0</v>
      </c>
      <c r="AP123" s="123">
        <f t="shared" si="186"/>
        <v>0</v>
      </c>
      <c r="AQ123" s="124">
        <f t="shared" si="116"/>
        <v>0</v>
      </c>
      <c r="AR123" s="123">
        <f t="shared" si="180"/>
        <v>0</v>
      </c>
      <c r="AS123" s="124">
        <f t="shared" si="118"/>
        <v>0</v>
      </c>
      <c r="AT123" s="123">
        <f t="shared" si="187"/>
        <v>0</v>
      </c>
      <c r="AU123" s="124">
        <f t="shared" si="119"/>
        <v>0</v>
      </c>
      <c r="AV123" s="123">
        <f t="shared" si="182"/>
        <v>0</v>
      </c>
      <c r="AW123" s="124">
        <f t="shared" si="120"/>
        <v>0</v>
      </c>
      <c r="AX123" s="125">
        <f t="shared" si="124"/>
        <v>0</v>
      </c>
    </row>
    <row r="124" spans="1:50" ht="15" hidden="1" customHeight="1" x14ac:dyDescent="0.25">
      <c r="A124" s="119">
        <v>43600</v>
      </c>
      <c r="B124" s="120" t="s">
        <v>112</v>
      </c>
      <c r="C124" s="121">
        <f>'proy 1'!C124+'proy 2'!C124+'proy 3'!C124+'proy 4'!C124+'proy 5'!C124</f>
        <v>0</v>
      </c>
      <c r="D124" s="122">
        <f>'proy 1'!D124+'proy 2'!D124+'proy 3'!D124+'proy 4'!D124+'proy 5'!D124</f>
        <v>0</v>
      </c>
      <c r="E124" s="121">
        <f t="shared" si="173"/>
        <v>0</v>
      </c>
      <c r="F124" s="122">
        <f>'proy 1'!F124+'proy 2'!F124+'proy 3'!F124+'proy 4'!F124+'proy 5'!F124</f>
        <v>0</v>
      </c>
      <c r="G124" s="122">
        <f>'proy 1'!G124+'proy 2'!G124+'proy 3'!G124+'proy 4'!G124+'proy 5'!G124</f>
        <v>0</v>
      </c>
      <c r="H124" s="122">
        <f>'proy 1'!H124+'proy 2'!H124+'proy 3'!H124+'proy 4'!H124+'proy 5'!H124</f>
        <v>0</v>
      </c>
      <c r="I124" s="122">
        <f>'proy 1'!I124+'proy 2'!I124+'proy 3'!I124+'proy 4'!I124+'proy 5'!I124</f>
        <v>0</v>
      </c>
      <c r="J124" s="122">
        <f>'proy 1'!J124+'proy 2'!J124+'proy 3'!J124+'proy 4'!J124+'proy 5'!J124</f>
        <v>0</v>
      </c>
      <c r="K124" s="122">
        <f>'proy 1'!K124+'proy 2'!K124+'proy 3'!K124+'proy 4'!K124+'proy 5'!K124</f>
        <v>0</v>
      </c>
      <c r="L124" s="123">
        <f t="shared" si="183"/>
        <v>0</v>
      </c>
      <c r="M124" s="124">
        <f t="shared" si="104"/>
        <v>0</v>
      </c>
      <c r="N124" s="123">
        <f t="shared" si="175"/>
        <v>0</v>
      </c>
      <c r="O124" s="124">
        <f t="shared" si="106"/>
        <v>0</v>
      </c>
      <c r="P124" s="122">
        <f>'proy 1'!P124+'proy 2'!P124+'proy 3'!P124+'proy 4'!P124+'proy 5'!P124</f>
        <v>0</v>
      </c>
      <c r="Q124" s="122">
        <f>'proy 1'!Q124+'proy 2'!Q124+'proy 3'!Q124+'proy 4'!Q124+'proy 5'!Q124</f>
        <v>0</v>
      </c>
      <c r="R124" s="122">
        <f>'proy 1'!R124+'proy 2'!R124+'proy 3'!R124+'proy 4'!R124+'proy 5'!R124</f>
        <v>0</v>
      </c>
      <c r="S124" s="122">
        <f>'proy 1'!S124+'proy 2'!S124+'proy 3'!S124+'proy 4'!S124+'proy 5'!S124</f>
        <v>0</v>
      </c>
      <c r="T124" s="122">
        <f>'proy 1'!T124+'proy 2'!T124+'proy 3'!T124+'proy 4'!T124+'proy 5'!T124</f>
        <v>0</v>
      </c>
      <c r="U124" s="122">
        <f>'proy 1'!U124+'proy 2'!U124+'proy 3'!U124+'proy 4'!U124+'proy 5'!U124</f>
        <v>0</v>
      </c>
      <c r="V124" s="123">
        <f t="shared" si="184"/>
        <v>0</v>
      </c>
      <c r="W124" s="124">
        <f t="shared" si="108"/>
        <v>0</v>
      </c>
      <c r="X124" s="123">
        <f t="shared" si="177"/>
        <v>0</v>
      </c>
      <c r="Y124" s="124">
        <f t="shared" si="110"/>
        <v>0</v>
      </c>
      <c r="Z124" s="122">
        <f>'proy 1'!Z124+'proy 2'!Z124+'proy 3'!Z124+'proy 4'!Z124+'proy 5'!Z124</f>
        <v>0</v>
      </c>
      <c r="AA124" s="122">
        <f>'proy 1'!AA124+'proy 2'!AA124+'proy 3'!AA124+'proy 4'!AA124+'proy 5'!AA124</f>
        <v>0</v>
      </c>
      <c r="AB124" s="122">
        <f>'proy 1'!AB124+'proy 2'!AB124+'proy 3'!AB124+'proy 4'!AB124+'proy 5'!AB124</f>
        <v>0</v>
      </c>
      <c r="AC124" s="122">
        <f>'proy 1'!AC124+'proy 2'!AC124+'proy 3'!AC124+'proy 4'!AC124+'proy 5'!AC124</f>
        <v>0</v>
      </c>
      <c r="AD124" s="122">
        <f>'proy 1'!AD124+'proy 2'!AD124+'proy 3'!AD124+'proy 4'!AD124+'proy 5'!AD124</f>
        <v>0</v>
      </c>
      <c r="AE124" s="122">
        <f>'proy 1'!AE124+'proy 2'!AE124+'proy 3'!AE124+'proy 4'!AE124+'proy 5'!AE124</f>
        <v>0</v>
      </c>
      <c r="AF124" s="123">
        <f t="shared" si="185"/>
        <v>0</v>
      </c>
      <c r="AG124" s="124">
        <f t="shared" si="112"/>
        <v>0</v>
      </c>
      <c r="AH124" s="123">
        <f t="shared" si="179"/>
        <v>0</v>
      </c>
      <c r="AI124" s="124">
        <f t="shared" si="114"/>
        <v>0</v>
      </c>
      <c r="AJ124" s="122">
        <f>'proy 1'!AJ124+'proy 2'!AJ124+'proy 3'!AJ124+'proy 4'!AJ124+'proy 5'!AJ124</f>
        <v>0</v>
      </c>
      <c r="AK124" s="122">
        <f>'proy 1'!AK124+'proy 2'!AK124+'proy 3'!AK124+'proy 4'!AK124+'proy 5'!AK124</f>
        <v>0</v>
      </c>
      <c r="AL124" s="122">
        <f>'proy 1'!AL124+'proy 2'!AL124+'proy 3'!AL124+'proy 4'!AL124+'proy 5'!AL124</f>
        <v>0</v>
      </c>
      <c r="AM124" s="122">
        <f>'proy 1'!AM124+'proy 2'!AM124+'proy 3'!AM124+'proy 4'!AM124+'proy 5'!AM124</f>
        <v>0</v>
      </c>
      <c r="AN124" s="122">
        <f>'proy 1'!AN124+'proy 2'!AN124+'proy 3'!AN124+'proy 4'!AN124+'proy 5'!AN124</f>
        <v>0</v>
      </c>
      <c r="AO124" s="122">
        <f>'proy 1'!AO124+'proy 2'!AO124+'proy 3'!AO124+'proy 4'!AO124+'proy 5'!AO124</f>
        <v>0</v>
      </c>
      <c r="AP124" s="123">
        <f t="shared" si="186"/>
        <v>0</v>
      </c>
      <c r="AQ124" s="124">
        <f t="shared" si="116"/>
        <v>0</v>
      </c>
      <c r="AR124" s="123">
        <f t="shared" si="180"/>
        <v>0</v>
      </c>
      <c r="AS124" s="124">
        <f t="shared" si="118"/>
        <v>0</v>
      </c>
      <c r="AT124" s="123">
        <f t="shared" si="187"/>
        <v>0</v>
      </c>
      <c r="AU124" s="124">
        <f t="shared" si="119"/>
        <v>0</v>
      </c>
      <c r="AV124" s="123">
        <f t="shared" si="182"/>
        <v>0</v>
      </c>
      <c r="AW124" s="124">
        <f t="shared" si="120"/>
        <v>0</v>
      </c>
      <c r="AX124" s="125">
        <f t="shared" si="124"/>
        <v>0</v>
      </c>
    </row>
    <row r="125" spans="1:50" ht="15" hidden="1" x14ac:dyDescent="0.25">
      <c r="A125" s="119">
        <v>43700</v>
      </c>
      <c r="B125" s="120" t="s">
        <v>113</v>
      </c>
      <c r="C125" s="121">
        <f>'proy 1'!C125+'proy 2'!C125+'proy 3'!C125+'proy 4'!C125+'proy 5'!C125</f>
        <v>0</v>
      </c>
      <c r="D125" s="122">
        <f>'proy 1'!D125+'proy 2'!D125+'proy 3'!D125+'proy 4'!D125+'proy 5'!D125</f>
        <v>0</v>
      </c>
      <c r="E125" s="121">
        <f t="shared" si="173"/>
        <v>0</v>
      </c>
      <c r="F125" s="122">
        <f>'proy 1'!F125+'proy 2'!F125+'proy 3'!F125+'proy 4'!F125+'proy 5'!F125</f>
        <v>0</v>
      </c>
      <c r="G125" s="122">
        <f>'proy 1'!G125+'proy 2'!G125+'proy 3'!G125+'proy 4'!G125+'proy 5'!G125</f>
        <v>0</v>
      </c>
      <c r="H125" s="122">
        <f>'proy 1'!H125+'proy 2'!H125+'proy 3'!H125+'proy 4'!H125+'proy 5'!H125</f>
        <v>0</v>
      </c>
      <c r="I125" s="122">
        <f>'proy 1'!I125+'proy 2'!I125+'proy 3'!I125+'proy 4'!I125+'proy 5'!I125</f>
        <v>0</v>
      </c>
      <c r="J125" s="122">
        <f>'proy 1'!J125+'proy 2'!J125+'proy 3'!J125+'proy 4'!J125+'proy 5'!J125</f>
        <v>0</v>
      </c>
      <c r="K125" s="122">
        <f>'proy 1'!K125+'proy 2'!K125+'proy 3'!K125+'proy 4'!K125+'proy 5'!K125</f>
        <v>0</v>
      </c>
      <c r="L125" s="123">
        <f t="shared" si="183"/>
        <v>0</v>
      </c>
      <c r="M125" s="124">
        <f t="shared" si="104"/>
        <v>0</v>
      </c>
      <c r="N125" s="123">
        <f t="shared" si="175"/>
        <v>0</v>
      </c>
      <c r="O125" s="124">
        <f t="shared" si="106"/>
        <v>0</v>
      </c>
      <c r="P125" s="122">
        <f>'proy 1'!P125+'proy 2'!P125+'proy 3'!P125+'proy 4'!P125+'proy 5'!P125</f>
        <v>0</v>
      </c>
      <c r="Q125" s="122">
        <f>'proy 1'!Q125+'proy 2'!Q125+'proy 3'!Q125+'proy 4'!Q125+'proy 5'!Q125</f>
        <v>0</v>
      </c>
      <c r="R125" s="122">
        <f>'proy 1'!R125+'proy 2'!R125+'proy 3'!R125+'proy 4'!R125+'proy 5'!R125</f>
        <v>0</v>
      </c>
      <c r="S125" s="122">
        <f>'proy 1'!S125+'proy 2'!S125+'proy 3'!S125+'proy 4'!S125+'proy 5'!S125</f>
        <v>0</v>
      </c>
      <c r="T125" s="122">
        <f>'proy 1'!T125+'proy 2'!T125+'proy 3'!T125+'proy 4'!T125+'proy 5'!T125</f>
        <v>0</v>
      </c>
      <c r="U125" s="122">
        <f>'proy 1'!U125+'proy 2'!U125+'proy 3'!U125+'proy 4'!U125+'proy 5'!U125</f>
        <v>0</v>
      </c>
      <c r="V125" s="123">
        <f t="shared" si="184"/>
        <v>0</v>
      </c>
      <c r="W125" s="124">
        <f t="shared" si="108"/>
        <v>0</v>
      </c>
      <c r="X125" s="123">
        <f t="shared" si="177"/>
        <v>0</v>
      </c>
      <c r="Y125" s="124">
        <f t="shared" si="110"/>
        <v>0</v>
      </c>
      <c r="Z125" s="122">
        <f>'proy 1'!Z125+'proy 2'!Z125+'proy 3'!Z125+'proy 4'!Z125+'proy 5'!Z125</f>
        <v>0</v>
      </c>
      <c r="AA125" s="122">
        <f>'proy 1'!AA125+'proy 2'!AA125+'proy 3'!AA125+'proy 4'!AA125+'proy 5'!AA125</f>
        <v>0</v>
      </c>
      <c r="AB125" s="122">
        <f>'proy 1'!AB125+'proy 2'!AB125+'proy 3'!AB125+'proy 4'!AB125+'proy 5'!AB125</f>
        <v>0</v>
      </c>
      <c r="AC125" s="122">
        <f>'proy 1'!AC125+'proy 2'!AC125+'proy 3'!AC125+'proy 4'!AC125+'proy 5'!AC125</f>
        <v>0</v>
      </c>
      <c r="AD125" s="122">
        <f>'proy 1'!AD125+'proy 2'!AD125+'proy 3'!AD125+'proy 4'!AD125+'proy 5'!AD125</f>
        <v>0</v>
      </c>
      <c r="AE125" s="122">
        <f>'proy 1'!AE125+'proy 2'!AE125+'proy 3'!AE125+'proy 4'!AE125+'proy 5'!AE125</f>
        <v>0</v>
      </c>
      <c r="AF125" s="123">
        <f t="shared" si="185"/>
        <v>0</v>
      </c>
      <c r="AG125" s="124">
        <f t="shared" si="112"/>
        <v>0</v>
      </c>
      <c r="AH125" s="123">
        <f t="shared" si="179"/>
        <v>0</v>
      </c>
      <c r="AI125" s="124">
        <f t="shared" si="114"/>
        <v>0</v>
      </c>
      <c r="AJ125" s="122">
        <f>'proy 1'!AJ125+'proy 2'!AJ125+'proy 3'!AJ125+'proy 4'!AJ125+'proy 5'!AJ125</f>
        <v>0</v>
      </c>
      <c r="AK125" s="122">
        <f>'proy 1'!AK125+'proy 2'!AK125+'proy 3'!AK125+'proy 4'!AK125+'proy 5'!AK125</f>
        <v>0</v>
      </c>
      <c r="AL125" s="122">
        <f>'proy 1'!AL125+'proy 2'!AL125+'proy 3'!AL125+'proy 4'!AL125+'proy 5'!AL125</f>
        <v>0</v>
      </c>
      <c r="AM125" s="122">
        <f>'proy 1'!AM125+'proy 2'!AM125+'proy 3'!AM125+'proy 4'!AM125+'proy 5'!AM125</f>
        <v>0</v>
      </c>
      <c r="AN125" s="122">
        <f>'proy 1'!AN125+'proy 2'!AN125+'proy 3'!AN125+'proy 4'!AN125+'proy 5'!AN125</f>
        <v>0</v>
      </c>
      <c r="AO125" s="122">
        <f>'proy 1'!AO125+'proy 2'!AO125+'proy 3'!AO125+'proy 4'!AO125+'proy 5'!AO125</f>
        <v>0</v>
      </c>
      <c r="AP125" s="123">
        <f t="shared" si="186"/>
        <v>0</v>
      </c>
      <c r="AQ125" s="124">
        <f t="shared" si="116"/>
        <v>0</v>
      </c>
      <c r="AR125" s="123">
        <f t="shared" si="180"/>
        <v>0</v>
      </c>
      <c r="AS125" s="124">
        <f t="shared" si="118"/>
        <v>0</v>
      </c>
      <c r="AT125" s="123">
        <f t="shared" si="187"/>
        <v>0</v>
      </c>
      <c r="AU125" s="124">
        <f t="shared" si="119"/>
        <v>0</v>
      </c>
      <c r="AV125" s="123">
        <f t="shared" si="182"/>
        <v>0</v>
      </c>
      <c r="AW125" s="124">
        <f t="shared" si="120"/>
        <v>0</v>
      </c>
      <c r="AX125" s="125">
        <f t="shared" si="124"/>
        <v>0</v>
      </c>
    </row>
    <row r="126" spans="1:50" ht="15" hidden="1" customHeight="1" x14ac:dyDescent="0.25">
      <c r="A126" s="119">
        <v>46110</v>
      </c>
      <c r="B126" s="120" t="s">
        <v>144</v>
      </c>
      <c r="C126" s="121">
        <f>'proy 1'!C126+'proy 2'!C126+'proy 3'!C126+'proy 4'!C126+'proy 5'!C126</f>
        <v>0</v>
      </c>
      <c r="D126" s="122">
        <f>'proy 1'!D126+'proy 2'!D126+'proy 3'!D126+'proy 4'!D126+'proy 5'!D126</f>
        <v>0</v>
      </c>
      <c r="E126" s="121">
        <f t="shared" si="173"/>
        <v>0</v>
      </c>
      <c r="F126" s="122">
        <f>'proy 1'!F126+'proy 2'!F126+'proy 3'!F126+'proy 4'!F126+'proy 5'!F126</f>
        <v>0</v>
      </c>
      <c r="G126" s="122">
        <f>'proy 1'!G126+'proy 2'!G126+'proy 3'!G126+'proy 4'!G126+'proy 5'!G126</f>
        <v>0</v>
      </c>
      <c r="H126" s="122">
        <f>'proy 1'!H126+'proy 2'!H126+'proy 3'!H126+'proy 4'!H126+'proy 5'!H126</f>
        <v>0</v>
      </c>
      <c r="I126" s="122">
        <f>'proy 1'!I126+'proy 2'!I126+'proy 3'!I126+'proy 4'!I126+'proy 5'!I126</f>
        <v>0</v>
      </c>
      <c r="J126" s="122">
        <f>'proy 1'!J126+'proy 2'!J126+'proy 3'!J126+'proy 4'!J126+'proy 5'!J126</f>
        <v>0</v>
      </c>
      <c r="K126" s="122">
        <f>'proy 1'!K126+'proy 2'!K126+'proy 3'!K126+'proy 4'!K126+'proy 5'!K126</f>
        <v>0</v>
      </c>
      <c r="L126" s="123">
        <f t="shared" si="183"/>
        <v>0</v>
      </c>
      <c r="M126" s="124">
        <f t="shared" si="104"/>
        <v>0</v>
      </c>
      <c r="N126" s="123">
        <f t="shared" si="175"/>
        <v>0</v>
      </c>
      <c r="O126" s="124">
        <f t="shared" si="106"/>
        <v>0</v>
      </c>
      <c r="P126" s="137">
        <f>'proy 1'!I126+'proy 2'!I126+'proy 3'!I126+'proy 4'!I126+'proy 5'!I126</f>
        <v>0</v>
      </c>
      <c r="Q126" s="137"/>
      <c r="R126" s="137">
        <f>'proy 1'!J126+'proy 2'!J126+'proy 3'!J126+'proy 4'!J126+'proy 5'!J126</f>
        <v>0</v>
      </c>
      <c r="S126" s="137"/>
      <c r="T126" s="137">
        <f>'proy 1'!K126+'proy 2'!K126+'proy 3'!K126+'proy 4'!K126+'proy 5'!K126</f>
        <v>0</v>
      </c>
      <c r="U126" s="137"/>
      <c r="V126" s="123">
        <f t="shared" si="184"/>
        <v>0</v>
      </c>
      <c r="W126" s="124">
        <f t="shared" si="108"/>
        <v>0</v>
      </c>
      <c r="X126" s="123">
        <f t="shared" si="177"/>
        <v>0</v>
      </c>
      <c r="Y126" s="124">
        <f t="shared" si="110"/>
        <v>0</v>
      </c>
      <c r="Z126" s="137"/>
      <c r="AA126" s="137"/>
      <c r="AB126" s="137"/>
      <c r="AC126" s="137"/>
      <c r="AD126" s="137"/>
      <c r="AE126" s="137"/>
      <c r="AF126" s="123">
        <f t="shared" si="185"/>
        <v>0</v>
      </c>
      <c r="AG126" s="124">
        <f t="shared" si="112"/>
        <v>0</v>
      </c>
      <c r="AH126" s="123">
        <f t="shared" si="179"/>
        <v>0</v>
      </c>
      <c r="AI126" s="124">
        <f t="shared" si="114"/>
        <v>0</v>
      </c>
      <c r="AJ126" s="137"/>
      <c r="AK126" s="137"/>
      <c r="AL126" s="137"/>
      <c r="AM126" s="137"/>
      <c r="AN126" s="137"/>
      <c r="AO126" s="137"/>
      <c r="AP126" s="123">
        <f t="shared" si="186"/>
        <v>0</v>
      </c>
      <c r="AQ126" s="124">
        <f t="shared" si="116"/>
        <v>0</v>
      </c>
      <c r="AR126" s="123">
        <f t="shared" si="180"/>
        <v>0</v>
      </c>
      <c r="AS126" s="124">
        <f t="shared" si="118"/>
        <v>0</v>
      </c>
      <c r="AT126" s="123">
        <f t="shared" si="187"/>
        <v>0</v>
      </c>
      <c r="AU126" s="124">
        <f t="shared" si="119"/>
        <v>0</v>
      </c>
      <c r="AV126" s="123">
        <f t="shared" si="182"/>
        <v>0</v>
      </c>
      <c r="AW126" s="124">
        <f t="shared" si="120"/>
        <v>0</v>
      </c>
      <c r="AX126" s="125">
        <f t="shared" si="124"/>
        <v>0</v>
      </c>
    </row>
    <row r="127" spans="1:50" ht="15" hidden="1" customHeight="1" x14ac:dyDescent="0.25">
      <c r="A127" s="119">
        <v>49100</v>
      </c>
      <c r="B127" s="120" t="s">
        <v>114</v>
      </c>
      <c r="C127" s="121">
        <f>'proy 1'!C127+'proy 2'!C127+'proy 3'!C127+'proy 4'!C127+'proy 5'!C127</f>
        <v>0</v>
      </c>
      <c r="D127" s="122">
        <f>'proy 1'!D127+'proy 2'!D127+'proy 3'!D127+'proy 4'!D127+'proy 5'!D127</f>
        <v>0</v>
      </c>
      <c r="E127" s="121">
        <f t="shared" si="173"/>
        <v>0</v>
      </c>
      <c r="F127" s="122">
        <f>'proy 1'!F127+'proy 2'!F127+'proy 3'!F127+'proy 4'!F127+'proy 5'!F127</f>
        <v>0</v>
      </c>
      <c r="G127" s="122">
        <f>'proy 1'!G127+'proy 2'!G127+'proy 3'!G127+'proy 4'!G127+'proy 5'!G127</f>
        <v>0</v>
      </c>
      <c r="H127" s="122">
        <f>'proy 1'!H127+'proy 2'!H127+'proy 3'!H127+'proy 4'!H127+'proy 5'!H127</f>
        <v>0</v>
      </c>
      <c r="I127" s="122">
        <f>'proy 1'!I127+'proy 2'!I127+'proy 3'!I127+'proy 4'!I127+'proy 5'!I127</f>
        <v>0</v>
      </c>
      <c r="J127" s="122">
        <f>'proy 1'!J127+'proy 2'!J127+'proy 3'!J127+'proy 4'!J127+'proy 5'!J127</f>
        <v>0</v>
      </c>
      <c r="K127" s="122">
        <f>'proy 1'!K127+'proy 2'!K127+'proy 3'!K127+'proy 4'!K127+'proy 5'!K127</f>
        <v>0</v>
      </c>
      <c r="L127" s="123">
        <f t="shared" si="183"/>
        <v>0</v>
      </c>
      <c r="M127" s="124">
        <f t="shared" si="104"/>
        <v>0</v>
      </c>
      <c r="N127" s="123">
        <f t="shared" si="175"/>
        <v>0</v>
      </c>
      <c r="O127" s="124">
        <f t="shared" si="106"/>
        <v>0</v>
      </c>
      <c r="P127" s="137">
        <f>'proy 1'!I127+'proy 2'!I127+'proy 3'!I127+'proy 4'!I127+'proy 5'!I127</f>
        <v>0</v>
      </c>
      <c r="Q127" s="137"/>
      <c r="R127" s="137">
        <f>'proy 1'!J127+'proy 2'!J127+'proy 3'!J127+'proy 4'!J127+'proy 5'!J127</f>
        <v>0</v>
      </c>
      <c r="S127" s="137"/>
      <c r="T127" s="137">
        <f>'proy 1'!K127+'proy 2'!K127+'proy 3'!K127+'proy 4'!K127+'proy 5'!K127</f>
        <v>0</v>
      </c>
      <c r="U127" s="137"/>
      <c r="V127" s="123">
        <f t="shared" si="184"/>
        <v>0</v>
      </c>
      <c r="W127" s="124">
        <f t="shared" si="108"/>
        <v>0</v>
      </c>
      <c r="X127" s="123">
        <f t="shared" si="177"/>
        <v>0</v>
      </c>
      <c r="Y127" s="124">
        <f t="shared" si="110"/>
        <v>0</v>
      </c>
      <c r="Z127" s="137"/>
      <c r="AA127" s="137"/>
      <c r="AB127" s="137"/>
      <c r="AC127" s="137"/>
      <c r="AD127" s="137"/>
      <c r="AE127" s="137"/>
      <c r="AF127" s="123">
        <f t="shared" si="185"/>
        <v>0</v>
      </c>
      <c r="AG127" s="124">
        <f t="shared" si="112"/>
        <v>0</v>
      </c>
      <c r="AH127" s="123">
        <f t="shared" si="179"/>
        <v>0</v>
      </c>
      <c r="AI127" s="124">
        <f t="shared" si="114"/>
        <v>0</v>
      </c>
      <c r="AJ127" s="137"/>
      <c r="AK127" s="137"/>
      <c r="AL127" s="137"/>
      <c r="AM127" s="137"/>
      <c r="AN127" s="137"/>
      <c r="AO127" s="137"/>
      <c r="AP127" s="123">
        <f t="shared" si="186"/>
        <v>0</v>
      </c>
      <c r="AQ127" s="124">
        <f t="shared" si="116"/>
        <v>0</v>
      </c>
      <c r="AR127" s="123">
        <f t="shared" si="180"/>
        <v>0</v>
      </c>
      <c r="AS127" s="124">
        <f t="shared" si="118"/>
        <v>0</v>
      </c>
      <c r="AT127" s="123">
        <f t="shared" si="187"/>
        <v>0</v>
      </c>
      <c r="AU127" s="124">
        <f t="shared" si="119"/>
        <v>0</v>
      </c>
      <c r="AV127" s="123">
        <f t="shared" si="182"/>
        <v>0</v>
      </c>
      <c r="AW127" s="124">
        <f t="shared" si="120"/>
        <v>0</v>
      </c>
      <c r="AX127" s="125">
        <f t="shared" si="124"/>
        <v>0</v>
      </c>
    </row>
    <row r="128" spans="1:50" ht="15" hidden="1" customHeight="1" x14ac:dyDescent="0.25">
      <c r="A128" s="119">
        <v>49900</v>
      </c>
      <c r="B128" s="129" t="s">
        <v>78</v>
      </c>
      <c r="C128" s="121">
        <f>'proy 1'!C128+'proy 2'!C128+'proy 3'!C128+'proy 4'!C128+'proy 5'!C128</f>
        <v>0</v>
      </c>
      <c r="D128" s="122">
        <f>'proy 1'!D128+'proy 2'!D128+'proy 3'!D128+'proy 4'!D128+'proy 5'!D128</f>
        <v>0</v>
      </c>
      <c r="E128" s="121">
        <f t="shared" si="173"/>
        <v>0</v>
      </c>
      <c r="F128" s="122">
        <f>'proy 1'!F128+'proy 2'!F128+'proy 3'!F128+'proy 4'!F128+'proy 5'!F128</f>
        <v>0</v>
      </c>
      <c r="G128" s="122">
        <f>'proy 1'!G128+'proy 2'!G128+'proy 3'!G128+'proy 4'!G128+'proy 5'!G128</f>
        <v>0</v>
      </c>
      <c r="H128" s="122">
        <f>'proy 1'!H128+'proy 2'!H128+'proy 3'!H128+'proy 4'!H128+'proy 5'!H128</f>
        <v>0</v>
      </c>
      <c r="I128" s="122">
        <f>'proy 1'!I128+'proy 2'!I128+'proy 3'!I128+'proy 4'!I128+'proy 5'!I128</f>
        <v>0</v>
      </c>
      <c r="J128" s="122">
        <f>'proy 1'!J128+'proy 2'!J128+'proy 3'!J128+'proy 4'!J128+'proy 5'!J128</f>
        <v>0</v>
      </c>
      <c r="K128" s="122">
        <f>'proy 1'!K128+'proy 2'!K128+'proy 3'!K128+'proy 4'!K128+'proy 5'!K128</f>
        <v>0</v>
      </c>
      <c r="L128" s="123">
        <f t="shared" si="183"/>
        <v>0</v>
      </c>
      <c r="M128" s="124">
        <f t="shared" si="104"/>
        <v>0</v>
      </c>
      <c r="N128" s="123">
        <f t="shared" si="175"/>
        <v>0</v>
      </c>
      <c r="O128" s="124">
        <f t="shared" si="106"/>
        <v>0</v>
      </c>
      <c r="P128" s="137">
        <f>'proy 1'!I128+'proy 2'!I128+'proy 3'!I128+'proy 4'!I128+'proy 5'!I128</f>
        <v>0</v>
      </c>
      <c r="Q128" s="137"/>
      <c r="R128" s="137">
        <f>'proy 1'!J128+'proy 2'!J128+'proy 3'!J128+'proy 4'!J128+'proy 5'!J128</f>
        <v>0</v>
      </c>
      <c r="S128" s="137"/>
      <c r="T128" s="137">
        <f>'proy 1'!K128+'proy 2'!K128+'proy 3'!K128+'proy 4'!K128+'proy 5'!K128</f>
        <v>0</v>
      </c>
      <c r="U128" s="137"/>
      <c r="V128" s="123">
        <f t="shared" si="184"/>
        <v>0</v>
      </c>
      <c r="W128" s="124">
        <f t="shared" si="108"/>
        <v>0</v>
      </c>
      <c r="X128" s="123">
        <f t="shared" si="177"/>
        <v>0</v>
      </c>
      <c r="Y128" s="124">
        <f t="shared" si="110"/>
        <v>0</v>
      </c>
      <c r="Z128" s="137"/>
      <c r="AA128" s="137"/>
      <c r="AB128" s="137"/>
      <c r="AC128" s="137"/>
      <c r="AD128" s="137"/>
      <c r="AE128" s="137"/>
      <c r="AF128" s="123">
        <f t="shared" si="185"/>
        <v>0</v>
      </c>
      <c r="AG128" s="124">
        <f t="shared" si="112"/>
        <v>0</v>
      </c>
      <c r="AH128" s="123">
        <f t="shared" si="179"/>
        <v>0</v>
      </c>
      <c r="AI128" s="124">
        <f t="shared" si="114"/>
        <v>0</v>
      </c>
      <c r="AJ128" s="137"/>
      <c r="AK128" s="137"/>
      <c r="AL128" s="137"/>
      <c r="AM128" s="137"/>
      <c r="AN128" s="137"/>
      <c r="AO128" s="137"/>
      <c r="AP128" s="123">
        <f t="shared" si="186"/>
        <v>0</v>
      </c>
      <c r="AQ128" s="124">
        <f t="shared" si="116"/>
        <v>0</v>
      </c>
      <c r="AR128" s="123">
        <f t="shared" si="180"/>
        <v>0</v>
      </c>
      <c r="AS128" s="124">
        <f t="shared" si="118"/>
        <v>0</v>
      </c>
      <c r="AT128" s="123">
        <f t="shared" si="187"/>
        <v>0</v>
      </c>
      <c r="AU128" s="124">
        <f t="shared" si="119"/>
        <v>0</v>
      </c>
      <c r="AV128" s="123">
        <f t="shared" si="182"/>
        <v>0</v>
      </c>
      <c r="AW128" s="124">
        <f t="shared" si="120"/>
        <v>0</v>
      </c>
      <c r="AX128" s="125">
        <f t="shared" si="124"/>
        <v>0</v>
      </c>
    </row>
    <row r="129" spans="1:50" s="19" customFormat="1" ht="15" hidden="1" customHeight="1" x14ac:dyDescent="0.25">
      <c r="A129" s="131">
        <v>50000</v>
      </c>
      <c r="B129" s="132" t="s">
        <v>115</v>
      </c>
      <c r="C129" s="133">
        <f t="shared" ref="C129:D129" si="188">SUM(C130)</f>
        <v>0</v>
      </c>
      <c r="D129" s="133">
        <f t="shared" si="188"/>
        <v>0</v>
      </c>
      <c r="E129" s="133">
        <f>SUM(E130)</f>
        <v>0</v>
      </c>
      <c r="F129" s="134">
        <f t="shared" ref="F129:K129" si="189">SUM(F130)</f>
        <v>0</v>
      </c>
      <c r="G129" s="134">
        <f t="shared" si="189"/>
        <v>0</v>
      </c>
      <c r="H129" s="134">
        <f t="shared" si="189"/>
        <v>0</v>
      </c>
      <c r="I129" s="134">
        <f t="shared" si="189"/>
        <v>0</v>
      </c>
      <c r="J129" s="134">
        <f t="shared" si="189"/>
        <v>0</v>
      </c>
      <c r="K129" s="134">
        <f t="shared" si="189"/>
        <v>0</v>
      </c>
      <c r="L129" s="133">
        <f t="shared" ref="L129" si="190">SUM(L130)</f>
        <v>0</v>
      </c>
      <c r="M129" s="135">
        <f t="shared" si="104"/>
        <v>0</v>
      </c>
      <c r="N129" s="133">
        <f>SUM(N130)</f>
        <v>0</v>
      </c>
      <c r="O129" s="135">
        <f t="shared" si="106"/>
        <v>0</v>
      </c>
      <c r="P129" s="133">
        <f t="shared" ref="P129:T129" si="191">SUM(P130)</f>
        <v>0</v>
      </c>
      <c r="Q129" s="133"/>
      <c r="R129" s="133">
        <f t="shared" si="191"/>
        <v>0</v>
      </c>
      <c r="S129" s="133"/>
      <c r="T129" s="133">
        <f t="shared" si="191"/>
        <v>0</v>
      </c>
      <c r="U129" s="133"/>
      <c r="V129" s="133">
        <f t="shared" ref="V129" si="192">SUM(V130)</f>
        <v>0</v>
      </c>
      <c r="W129" s="135">
        <f t="shared" si="108"/>
        <v>0</v>
      </c>
      <c r="X129" s="134">
        <f t="shared" ref="X129" si="193">SUM(X130)</f>
        <v>0</v>
      </c>
      <c r="Y129" s="135">
        <f t="shared" si="110"/>
        <v>0</v>
      </c>
      <c r="Z129" s="133"/>
      <c r="AA129" s="133"/>
      <c r="AB129" s="133"/>
      <c r="AC129" s="133"/>
      <c r="AD129" s="133"/>
      <c r="AE129" s="133"/>
      <c r="AF129" s="133">
        <f t="shared" ref="AF129" si="194">SUM(AF130)</f>
        <v>0</v>
      </c>
      <c r="AG129" s="135">
        <f t="shared" si="112"/>
        <v>0</v>
      </c>
      <c r="AH129" s="133">
        <f>SUM(AH130)</f>
        <v>0</v>
      </c>
      <c r="AI129" s="135">
        <f t="shared" si="114"/>
        <v>0</v>
      </c>
      <c r="AJ129" s="133"/>
      <c r="AK129" s="133"/>
      <c r="AL129" s="133"/>
      <c r="AM129" s="133"/>
      <c r="AN129" s="133"/>
      <c r="AO129" s="133"/>
      <c r="AP129" s="133">
        <f t="shared" ref="AP129" si="195">SUM(AP130)</f>
        <v>0</v>
      </c>
      <c r="AQ129" s="135">
        <f t="shared" si="116"/>
        <v>0</v>
      </c>
      <c r="AR129" s="133">
        <f>SUM(AR130)</f>
        <v>0</v>
      </c>
      <c r="AS129" s="135">
        <f t="shared" si="118"/>
        <v>0</v>
      </c>
      <c r="AT129" s="133">
        <f t="shared" ref="AT129" si="196">SUM(AT130)</f>
        <v>0</v>
      </c>
      <c r="AU129" s="135">
        <f t="shared" si="119"/>
        <v>0</v>
      </c>
      <c r="AV129" s="133">
        <f>SUM(AV130)</f>
        <v>0</v>
      </c>
      <c r="AW129" s="135">
        <f t="shared" si="120"/>
        <v>0</v>
      </c>
      <c r="AX129" s="133">
        <f>SUM(AX130)</f>
        <v>0</v>
      </c>
    </row>
    <row r="130" spans="1:50" ht="15" hidden="1" customHeight="1" x14ac:dyDescent="0.25">
      <c r="A130" s="119">
        <v>57100</v>
      </c>
      <c r="B130" s="120" t="s">
        <v>116</v>
      </c>
      <c r="C130" s="121">
        <f>'proy 1'!C130+'proy 2'!C130+'proy 3'!C130+'proy 4'!C130+'proy 5'!C130</f>
        <v>0</v>
      </c>
      <c r="D130" s="122">
        <f>'proy 1'!D130+'proy 2'!D130+'proy 3'!D130+'proy 4'!D130+'proy 5'!D130</f>
        <v>0</v>
      </c>
      <c r="E130" s="121">
        <v>0</v>
      </c>
      <c r="F130" s="122">
        <f>'proy 1'!F130+'proy 2'!F130+'proy 3'!F130+'proy 4'!F130+'proy 5'!F130</f>
        <v>0</v>
      </c>
      <c r="G130" s="122">
        <f>'proy 1'!G130+'proy 2'!G130+'proy 3'!G130+'proy 4'!G130+'proy 5'!G130</f>
        <v>0</v>
      </c>
      <c r="H130" s="122">
        <f>'proy 1'!H130+'proy 2'!H130+'proy 3'!H130+'proy 4'!H130+'proy 5'!H130</f>
        <v>0</v>
      </c>
      <c r="I130" s="122">
        <f>'proy 1'!I130+'proy 2'!I130+'proy 3'!I130+'proy 4'!I130+'proy 5'!I130</f>
        <v>0</v>
      </c>
      <c r="J130" s="122">
        <f>'proy 1'!J130+'proy 2'!J130+'proy 3'!J130+'proy 4'!J130+'proy 5'!J130</f>
        <v>0</v>
      </c>
      <c r="K130" s="122">
        <f>'proy 1'!K130+'proy 2'!K130+'proy 3'!K130+'proy 4'!K130+'proy 5'!K130</f>
        <v>0</v>
      </c>
      <c r="L130" s="123">
        <f>F130+H130+J130</f>
        <v>0</v>
      </c>
      <c r="M130" s="124">
        <f t="shared" si="104"/>
        <v>0</v>
      </c>
      <c r="N130" s="123">
        <f>G130+I130+K130</f>
        <v>0</v>
      </c>
      <c r="O130" s="124">
        <f t="shared" si="106"/>
        <v>0</v>
      </c>
      <c r="P130" s="121"/>
      <c r="Q130" s="121"/>
      <c r="R130" s="121"/>
      <c r="S130" s="121"/>
      <c r="T130" s="121"/>
      <c r="U130" s="121"/>
      <c r="V130" s="123">
        <f>P130+R130+T130</f>
        <v>0</v>
      </c>
      <c r="W130" s="124">
        <f>(IFERROR(V130/$E130,0))</f>
        <v>0</v>
      </c>
      <c r="X130" s="123">
        <f>Q130+S130+U130</f>
        <v>0</v>
      </c>
      <c r="Y130" s="124">
        <f t="shared" si="110"/>
        <v>0</v>
      </c>
      <c r="Z130" s="121"/>
      <c r="AA130" s="121"/>
      <c r="AB130" s="121"/>
      <c r="AC130" s="121"/>
      <c r="AD130" s="121"/>
      <c r="AE130" s="121"/>
      <c r="AF130" s="123">
        <f t="shared" ref="AF130" si="197">Z130+AB130+AD130</f>
        <v>0</v>
      </c>
      <c r="AG130" s="124">
        <f t="shared" si="112"/>
        <v>0</v>
      </c>
      <c r="AH130" s="123">
        <f t="shared" ref="AH130" si="198">AA130+AC130+AE130</f>
        <v>0</v>
      </c>
      <c r="AI130" s="124">
        <f t="shared" si="114"/>
        <v>0</v>
      </c>
      <c r="AJ130" s="121"/>
      <c r="AK130" s="121"/>
      <c r="AL130" s="121"/>
      <c r="AM130" s="121"/>
      <c r="AN130" s="121"/>
      <c r="AO130" s="121"/>
      <c r="AP130" s="123">
        <f t="shared" ref="AP130" si="199">AJ130+AL130+AN130</f>
        <v>0</v>
      </c>
      <c r="AQ130" s="124">
        <f t="shared" si="116"/>
        <v>0</v>
      </c>
      <c r="AR130" s="123">
        <f t="shared" ref="AR130" si="200">AK130+AM130+AO130</f>
        <v>0</v>
      </c>
      <c r="AS130" s="124">
        <f t="shared" si="118"/>
        <v>0</v>
      </c>
      <c r="AT130" s="123">
        <f t="shared" ref="AT130" si="201">L130+V130+AF130+AP130</f>
        <v>0</v>
      </c>
      <c r="AU130" s="124">
        <f t="shared" si="119"/>
        <v>0</v>
      </c>
      <c r="AV130" s="123">
        <f t="shared" ref="AV130" si="202">N130+X130+AH130+AR130</f>
        <v>0</v>
      </c>
      <c r="AW130" s="124">
        <f t="shared" si="120"/>
        <v>0</v>
      </c>
      <c r="AX130" s="125">
        <f t="shared" ref="AX130" si="203">E130-AT130</f>
        <v>0</v>
      </c>
    </row>
    <row r="131" spans="1:50" ht="15" hidden="1" customHeight="1" x14ac:dyDescent="0.25">
      <c r="A131" s="131">
        <v>60000</v>
      </c>
      <c r="B131" s="132" t="s">
        <v>117</v>
      </c>
      <c r="C131" s="133">
        <f t="shared" ref="C131" si="204">SUM(C132:C134)</f>
        <v>0</v>
      </c>
      <c r="D131" s="133">
        <f t="shared" ref="D131" si="205">SUM(D132:D134)</f>
        <v>0</v>
      </c>
      <c r="E131" s="133">
        <f>SUM(E132:E134)</f>
        <v>0</v>
      </c>
      <c r="F131" s="134">
        <f t="shared" ref="F131:K131" si="206">SUM(F132:F134)</f>
        <v>0</v>
      </c>
      <c r="G131" s="134">
        <f t="shared" si="206"/>
        <v>0</v>
      </c>
      <c r="H131" s="134">
        <f t="shared" si="206"/>
        <v>0</v>
      </c>
      <c r="I131" s="134">
        <f t="shared" si="206"/>
        <v>0</v>
      </c>
      <c r="J131" s="134">
        <f t="shared" si="206"/>
        <v>0</v>
      </c>
      <c r="K131" s="134">
        <f t="shared" si="206"/>
        <v>0</v>
      </c>
      <c r="L131" s="133">
        <f t="shared" ref="L131:N131" si="207">SUM(L132:L134)</f>
        <v>0</v>
      </c>
      <c r="M131" s="135">
        <f t="shared" si="104"/>
        <v>0</v>
      </c>
      <c r="N131" s="133">
        <f t="shared" si="207"/>
        <v>0</v>
      </c>
      <c r="O131" s="135">
        <f t="shared" si="106"/>
        <v>0</v>
      </c>
      <c r="P131" s="133">
        <f t="shared" ref="P131:T131" si="208">SUM(P132:P134)</f>
        <v>0</v>
      </c>
      <c r="Q131" s="133"/>
      <c r="R131" s="133">
        <f t="shared" si="208"/>
        <v>0</v>
      </c>
      <c r="S131" s="133"/>
      <c r="T131" s="133">
        <f t="shared" si="208"/>
        <v>0</v>
      </c>
      <c r="U131" s="133"/>
      <c r="V131" s="133">
        <f t="shared" ref="V131" si="209">SUM(V132:V134)</f>
        <v>0</v>
      </c>
      <c r="W131" s="135">
        <f t="shared" si="108"/>
        <v>0</v>
      </c>
      <c r="X131" s="133">
        <f t="shared" ref="X131" si="210">SUM(X132:X134)</f>
        <v>0</v>
      </c>
      <c r="Y131" s="135">
        <f t="shared" si="110"/>
        <v>0</v>
      </c>
      <c r="Z131" s="133"/>
      <c r="AA131" s="133"/>
      <c r="AB131" s="133"/>
      <c r="AC131" s="133"/>
      <c r="AD131" s="133"/>
      <c r="AE131" s="133"/>
      <c r="AF131" s="133">
        <f t="shared" ref="AF131" si="211">SUM(AF132:AF134)</f>
        <v>0</v>
      </c>
      <c r="AG131" s="135">
        <f t="shared" si="112"/>
        <v>0</v>
      </c>
      <c r="AH131" s="133">
        <f t="shared" ref="AH131" si="212">SUM(AH132:AH134)</f>
        <v>0</v>
      </c>
      <c r="AI131" s="135">
        <f t="shared" si="114"/>
        <v>0</v>
      </c>
      <c r="AJ131" s="133"/>
      <c r="AK131" s="133"/>
      <c r="AL131" s="133"/>
      <c r="AM131" s="133"/>
      <c r="AN131" s="133"/>
      <c r="AO131" s="133"/>
      <c r="AP131" s="133">
        <f t="shared" ref="AP131" si="213">SUM(AP132:AP134)</f>
        <v>0</v>
      </c>
      <c r="AQ131" s="135">
        <f t="shared" si="116"/>
        <v>0</v>
      </c>
      <c r="AR131" s="133">
        <f t="shared" ref="AR131" si="214">SUM(AR132:AR134)</f>
        <v>0</v>
      </c>
      <c r="AS131" s="135">
        <f t="shared" si="118"/>
        <v>0</v>
      </c>
      <c r="AT131" s="133">
        <f t="shared" ref="AT131" si="215">SUM(AT132:AT134)</f>
        <v>0</v>
      </c>
      <c r="AU131" s="135">
        <f t="shared" si="119"/>
        <v>0</v>
      </c>
      <c r="AV131" s="133">
        <f t="shared" ref="AV131" si="216">SUM(AV132:AV134)</f>
        <v>0</v>
      </c>
      <c r="AW131" s="135">
        <f t="shared" si="120"/>
        <v>0</v>
      </c>
      <c r="AX131" s="133">
        <f t="shared" ref="AX131" si="217">SUM(AX132:AX134)</f>
        <v>0</v>
      </c>
    </row>
    <row r="132" spans="1:50" ht="15" hidden="1" customHeight="1" x14ac:dyDescent="0.25">
      <c r="A132" s="141">
        <v>66100</v>
      </c>
      <c r="B132" s="142" t="s">
        <v>155</v>
      </c>
      <c r="C132" s="121">
        <f>'proy 1'!C132+'proy 2'!C132+'proy 3'!C132+'proy 4'!C132+'proy 5'!C132</f>
        <v>0</v>
      </c>
      <c r="D132" s="122">
        <f>'proy 1'!D132+'proy 2'!D132+'proy 3'!D132+'proy 4'!D132+'proy 5'!D132</f>
        <v>0</v>
      </c>
      <c r="E132" s="121">
        <f t="shared" ref="E132:E134" si="218">SUM(C132:D132)</f>
        <v>0</v>
      </c>
      <c r="F132" s="122">
        <f>'proy 1'!F132+'proy 2'!F132+'proy 3'!F132+'proy 4'!F132+'proy 5'!F132</f>
        <v>0</v>
      </c>
      <c r="G132" s="122">
        <f>'proy 1'!G132+'proy 2'!G132+'proy 3'!G132+'proy 4'!G132+'proy 5'!G132</f>
        <v>0</v>
      </c>
      <c r="H132" s="122">
        <f>'proy 1'!H132+'proy 2'!H132+'proy 3'!H132+'proy 4'!H132+'proy 5'!H132</f>
        <v>0</v>
      </c>
      <c r="I132" s="122">
        <f>'proy 1'!I132+'proy 2'!I132+'proy 3'!I132+'proy 4'!I132+'proy 5'!I132</f>
        <v>0</v>
      </c>
      <c r="J132" s="122">
        <f>'proy 1'!J132+'proy 2'!J132+'proy 3'!J132+'proy 4'!J132+'proy 5'!J132</f>
        <v>0</v>
      </c>
      <c r="K132" s="122">
        <f>'proy 1'!K132+'proy 2'!K132+'proy 3'!K132+'proy 4'!K132+'proy 5'!K132</f>
        <v>0</v>
      </c>
      <c r="L132" s="123">
        <f t="shared" ref="L132:L134" si="219">F132+H132+J132</f>
        <v>0</v>
      </c>
      <c r="M132" s="124">
        <f t="shared" si="104"/>
        <v>0</v>
      </c>
      <c r="N132" s="123">
        <f t="shared" ref="N132:N134" si="220">G132+I132+K132</f>
        <v>0</v>
      </c>
      <c r="O132" s="124">
        <f t="shared" si="106"/>
        <v>0</v>
      </c>
      <c r="P132" s="121"/>
      <c r="Q132" s="121"/>
      <c r="R132" s="121"/>
      <c r="S132" s="121"/>
      <c r="T132" s="121"/>
      <c r="U132" s="121"/>
      <c r="V132" s="123">
        <f t="shared" ref="V132:V134" si="221">P132+R132+T132</f>
        <v>0</v>
      </c>
      <c r="W132" s="124">
        <f t="shared" si="108"/>
        <v>0</v>
      </c>
      <c r="X132" s="123">
        <f t="shared" ref="X132:X134" si="222">Q132+S132+U132</f>
        <v>0</v>
      </c>
      <c r="Y132" s="124">
        <f t="shared" si="110"/>
        <v>0</v>
      </c>
      <c r="Z132" s="121"/>
      <c r="AA132" s="121"/>
      <c r="AB132" s="121"/>
      <c r="AC132" s="121"/>
      <c r="AD132" s="121"/>
      <c r="AE132" s="121"/>
      <c r="AF132" s="123">
        <f t="shared" ref="AF132:AF134" si="223">Z132+AB132+AD132</f>
        <v>0</v>
      </c>
      <c r="AG132" s="124">
        <f t="shared" si="112"/>
        <v>0</v>
      </c>
      <c r="AH132" s="123">
        <f t="shared" ref="AH132:AH134" si="224">AA132+AC132+AE132</f>
        <v>0</v>
      </c>
      <c r="AI132" s="124">
        <f t="shared" si="114"/>
        <v>0</v>
      </c>
      <c r="AJ132" s="121"/>
      <c r="AK132" s="121"/>
      <c r="AL132" s="121"/>
      <c r="AM132" s="121"/>
      <c r="AN132" s="121"/>
      <c r="AO132" s="121"/>
      <c r="AP132" s="123">
        <f t="shared" ref="AP132:AP134" si="225">AJ132+AL132+AN132</f>
        <v>0</v>
      </c>
      <c r="AQ132" s="124">
        <f t="shared" si="116"/>
        <v>0</v>
      </c>
      <c r="AR132" s="123">
        <f t="shared" ref="AR132:AR134" si="226">AK132+AM132+AO132</f>
        <v>0</v>
      </c>
      <c r="AS132" s="124">
        <f t="shared" si="118"/>
        <v>0</v>
      </c>
      <c r="AT132" s="123">
        <f t="shared" ref="AT132:AT134" si="227">L132+V132+AF132+AP132</f>
        <v>0</v>
      </c>
      <c r="AU132" s="124">
        <f t="shared" si="119"/>
        <v>0</v>
      </c>
      <c r="AV132" s="123">
        <f t="shared" ref="AV132:AV134" si="228">N132+X132+AH132+AR132</f>
        <v>0</v>
      </c>
      <c r="AW132" s="124">
        <f t="shared" si="120"/>
        <v>0</v>
      </c>
      <c r="AX132" s="125">
        <f t="shared" si="124"/>
        <v>0</v>
      </c>
    </row>
    <row r="133" spans="1:50" ht="15" hidden="1" customHeight="1" x14ac:dyDescent="0.25">
      <c r="A133" s="141">
        <v>66400</v>
      </c>
      <c r="B133" s="142" t="s">
        <v>156</v>
      </c>
      <c r="C133" s="121">
        <f>'proy 1'!C133+'proy 2'!C133+'proy 3'!C133+'proy 4'!C133+'proy 5'!C133</f>
        <v>0</v>
      </c>
      <c r="D133" s="122">
        <f>'proy 1'!D133+'proy 2'!D133+'proy 3'!D133+'proy 4'!D133+'proy 5'!D133</f>
        <v>0</v>
      </c>
      <c r="E133" s="121">
        <f t="shared" si="218"/>
        <v>0</v>
      </c>
      <c r="F133" s="122">
        <f>'proy 1'!F133+'proy 2'!F133+'proy 3'!F133+'proy 4'!F133+'proy 5'!F133</f>
        <v>0</v>
      </c>
      <c r="G133" s="122">
        <f>'proy 1'!G133+'proy 2'!G133+'proy 3'!G133+'proy 4'!G133+'proy 5'!G133</f>
        <v>0</v>
      </c>
      <c r="H133" s="122">
        <f>'proy 1'!H133+'proy 2'!H133+'proy 3'!H133+'proy 4'!H133+'proy 5'!H133</f>
        <v>0</v>
      </c>
      <c r="I133" s="122">
        <f>'proy 1'!I133+'proy 2'!I133+'proy 3'!I133+'proy 4'!I133+'proy 5'!I133</f>
        <v>0</v>
      </c>
      <c r="J133" s="122">
        <f>'proy 1'!J133+'proy 2'!J133+'proy 3'!J133+'proy 4'!J133+'proy 5'!J133</f>
        <v>0</v>
      </c>
      <c r="K133" s="122">
        <f>'proy 1'!K133+'proy 2'!K133+'proy 3'!K133+'proy 4'!K133+'proy 5'!K133</f>
        <v>0</v>
      </c>
      <c r="L133" s="123">
        <f t="shared" si="219"/>
        <v>0</v>
      </c>
      <c r="M133" s="124">
        <f t="shared" si="104"/>
        <v>0</v>
      </c>
      <c r="N133" s="123">
        <f t="shared" si="220"/>
        <v>0</v>
      </c>
      <c r="O133" s="124">
        <f t="shared" si="106"/>
        <v>0</v>
      </c>
      <c r="P133" s="121"/>
      <c r="Q133" s="121"/>
      <c r="R133" s="121"/>
      <c r="S133" s="121"/>
      <c r="T133" s="121"/>
      <c r="U133" s="121"/>
      <c r="V133" s="123">
        <f t="shared" si="221"/>
        <v>0</v>
      </c>
      <c r="W133" s="124">
        <f t="shared" si="108"/>
        <v>0</v>
      </c>
      <c r="X133" s="123">
        <f t="shared" si="222"/>
        <v>0</v>
      </c>
      <c r="Y133" s="124">
        <f t="shared" si="110"/>
        <v>0</v>
      </c>
      <c r="Z133" s="121"/>
      <c r="AA133" s="121"/>
      <c r="AB133" s="121"/>
      <c r="AC133" s="121"/>
      <c r="AD133" s="121"/>
      <c r="AE133" s="121"/>
      <c r="AF133" s="123">
        <f t="shared" si="223"/>
        <v>0</v>
      </c>
      <c r="AG133" s="124">
        <f t="shared" si="112"/>
        <v>0</v>
      </c>
      <c r="AH133" s="123">
        <f t="shared" si="224"/>
        <v>0</v>
      </c>
      <c r="AI133" s="124">
        <f t="shared" si="114"/>
        <v>0</v>
      </c>
      <c r="AJ133" s="121"/>
      <c r="AK133" s="121"/>
      <c r="AL133" s="121"/>
      <c r="AM133" s="121"/>
      <c r="AN133" s="121"/>
      <c r="AO133" s="121"/>
      <c r="AP133" s="123">
        <f t="shared" si="225"/>
        <v>0</v>
      </c>
      <c r="AQ133" s="124">
        <f t="shared" si="116"/>
        <v>0</v>
      </c>
      <c r="AR133" s="123">
        <f t="shared" si="226"/>
        <v>0</v>
      </c>
      <c r="AS133" s="124">
        <f t="shared" si="118"/>
        <v>0</v>
      </c>
      <c r="AT133" s="123">
        <f t="shared" si="227"/>
        <v>0</v>
      </c>
      <c r="AU133" s="124">
        <f t="shared" si="119"/>
        <v>0</v>
      </c>
      <c r="AV133" s="123">
        <f t="shared" si="228"/>
        <v>0</v>
      </c>
      <c r="AW133" s="124">
        <f t="shared" si="120"/>
        <v>0</v>
      </c>
      <c r="AX133" s="125">
        <f t="shared" si="124"/>
        <v>0</v>
      </c>
    </row>
    <row r="134" spans="1:50" ht="15" hidden="1" customHeight="1" x14ac:dyDescent="0.25">
      <c r="A134" s="119">
        <v>68200</v>
      </c>
      <c r="B134" s="120" t="s">
        <v>118</v>
      </c>
      <c r="C134" s="121">
        <f>'proy 1'!C134+'proy 2'!C134+'proy 3'!C134+'proy 4'!C134+'proy 5'!C134</f>
        <v>0</v>
      </c>
      <c r="D134" s="122">
        <f>'proy 1'!D134+'proy 2'!D134+'proy 3'!D134+'proy 4'!D134+'proy 5'!D134</f>
        <v>0</v>
      </c>
      <c r="E134" s="121">
        <f t="shared" si="218"/>
        <v>0</v>
      </c>
      <c r="F134" s="122">
        <f>'proy 1'!F134+'proy 2'!F134+'proy 3'!F134+'proy 4'!F134+'proy 5'!F134</f>
        <v>0</v>
      </c>
      <c r="G134" s="122">
        <f>'proy 1'!G134+'proy 2'!G134+'proy 3'!G134+'proy 4'!G134+'proy 5'!G134</f>
        <v>0</v>
      </c>
      <c r="H134" s="122">
        <f>'proy 1'!H134+'proy 2'!H134+'proy 3'!H134+'proy 4'!H134+'proy 5'!H134</f>
        <v>0</v>
      </c>
      <c r="I134" s="122">
        <f>'proy 1'!I134+'proy 2'!I134+'proy 3'!I134+'proy 4'!I134+'proy 5'!I134</f>
        <v>0</v>
      </c>
      <c r="J134" s="122">
        <f>'proy 1'!J134+'proy 2'!J134+'proy 3'!J134+'proy 4'!J134+'proy 5'!J134</f>
        <v>0</v>
      </c>
      <c r="K134" s="122">
        <f>'proy 1'!K134+'proy 2'!K134+'proy 3'!K134+'proy 4'!K134+'proy 5'!K134</f>
        <v>0</v>
      </c>
      <c r="L134" s="123">
        <f t="shared" si="219"/>
        <v>0</v>
      </c>
      <c r="M134" s="124">
        <f t="shared" si="104"/>
        <v>0</v>
      </c>
      <c r="N134" s="123">
        <f t="shared" si="220"/>
        <v>0</v>
      </c>
      <c r="O134" s="124">
        <f t="shared" si="106"/>
        <v>0</v>
      </c>
      <c r="P134" s="121"/>
      <c r="Q134" s="121"/>
      <c r="R134" s="121"/>
      <c r="S134" s="121"/>
      <c r="T134" s="121"/>
      <c r="U134" s="121"/>
      <c r="V134" s="123">
        <f t="shared" si="221"/>
        <v>0</v>
      </c>
      <c r="W134" s="124">
        <f t="shared" si="108"/>
        <v>0</v>
      </c>
      <c r="X134" s="123">
        <f t="shared" si="222"/>
        <v>0</v>
      </c>
      <c r="Y134" s="124">
        <f t="shared" si="110"/>
        <v>0</v>
      </c>
      <c r="Z134" s="121"/>
      <c r="AA134" s="121"/>
      <c r="AB134" s="121"/>
      <c r="AC134" s="121"/>
      <c r="AD134" s="121"/>
      <c r="AE134" s="121"/>
      <c r="AF134" s="123">
        <f t="shared" si="223"/>
        <v>0</v>
      </c>
      <c r="AG134" s="124">
        <f t="shared" si="112"/>
        <v>0</v>
      </c>
      <c r="AH134" s="123">
        <f t="shared" si="224"/>
        <v>0</v>
      </c>
      <c r="AI134" s="124">
        <f t="shared" si="114"/>
        <v>0</v>
      </c>
      <c r="AJ134" s="121"/>
      <c r="AK134" s="121"/>
      <c r="AL134" s="121"/>
      <c r="AM134" s="121"/>
      <c r="AN134" s="121"/>
      <c r="AO134" s="121"/>
      <c r="AP134" s="123">
        <f t="shared" si="225"/>
        <v>0</v>
      </c>
      <c r="AQ134" s="124">
        <f t="shared" si="116"/>
        <v>0</v>
      </c>
      <c r="AR134" s="123">
        <f t="shared" si="226"/>
        <v>0</v>
      </c>
      <c r="AS134" s="124">
        <f t="shared" si="118"/>
        <v>0</v>
      </c>
      <c r="AT134" s="123">
        <f t="shared" si="227"/>
        <v>0</v>
      </c>
      <c r="AU134" s="124">
        <f t="shared" si="119"/>
        <v>0</v>
      </c>
      <c r="AV134" s="123">
        <f t="shared" si="228"/>
        <v>0</v>
      </c>
      <c r="AW134" s="124">
        <f t="shared" si="120"/>
        <v>0</v>
      </c>
      <c r="AX134" s="125">
        <f t="shared" si="124"/>
        <v>0</v>
      </c>
    </row>
    <row r="135" spans="1:50" s="19" customFormat="1" ht="15" hidden="1" customHeight="1" x14ac:dyDescent="0.25">
      <c r="A135" s="131">
        <v>70000</v>
      </c>
      <c r="B135" s="132" t="s">
        <v>119</v>
      </c>
      <c r="C135" s="133">
        <f>SUM(C136:C139)</f>
        <v>0</v>
      </c>
      <c r="D135" s="133">
        <f t="shared" ref="D135:N135" si="229">SUM(D136:D139)</f>
        <v>0</v>
      </c>
      <c r="E135" s="133">
        <f t="shared" si="229"/>
        <v>0</v>
      </c>
      <c r="F135" s="133">
        <f t="shared" si="229"/>
        <v>0</v>
      </c>
      <c r="G135" s="133">
        <f t="shared" si="229"/>
        <v>0</v>
      </c>
      <c r="H135" s="133">
        <f t="shared" si="229"/>
        <v>0</v>
      </c>
      <c r="I135" s="133">
        <f t="shared" si="229"/>
        <v>0</v>
      </c>
      <c r="J135" s="133">
        <f t="shared" si="229"/>
        <v>0</v>
      </c>
      <c r="K135" s="133">
        <f t="shared" si="229"/>
        <v>0</v>
      </c>
      <c r="L135" s="133">
        <f t="shared" si="229"/>
        <v>0</v>
      </c>
      <c r="M135" s="135">
        <f t="shared" si="104"/>
        <v>0</v>
      </c>
      <c r="N135" s="133">
        <f t="shared" si="229"/>
        <v>0</v>
      </c>
      <c r="O135" s="135">
        <f t="shared" si="106"/>
        <v>0</v>
      </c>
      <c r="P135" s="133">
        <f t="shared" ref="P135" si="230">SUM(P136:P139)</f>
        <v>0</v>
      </c>
      <c r="Q135" s="133">
        <f t="shared" ref="Q135" si="231">SUM(Q136:Q139)</f>
        <v>0</v>
      </c>
      <c r="R135" s="133">
        <f t="shared" ref="R135" si="232">SUM(R136:R139)</f>
        <v>0</v>
      </c>
      <c r="S135" s="133">
        <f t="shared" ref="S135" si="233">SUM(S136:S139)</f>
        <v>0</v>
      </c>
      <c r="T135" s="133">
        <f t="shared" ref="T135" si="234">SUM(T136:T139)</f>
        <v>0</v>
      </c>
      <c r="U135" s="133">
        <f t="shared" ref="U135" si="235">SUM(U136:U139)</f>
        <v>0</v>
      </c>
      <c r="V135" s="133">
        <f t="shared" ref="V135" si="236">SUM(V136:V139)</f>
        <v>0</v>
      </c>
      <c r="W135" s="135">
        <f t="shared" si="108"/>
        <v>0</v>
      </c>
      <c r="X135" s="133">
        <f t="shared" ref="X135" si="237">SUM(X136:X139)</f>
        <v>0</v>
      </c>
      <c r="Y135" s="135">
        <f t="shared" si="110"/>
        <v>0</v>
      </c>
      <c r="Z135" s="133">
        <f t="shared" ref="Z135" si="238">SUM(Z136:Z139)</f>
        <v>0</v>
      </c>
      <c r="AA135" s="133">
        <f t="shared" ref="AA135" si="239">SUM(AA136:AA139)</f>
        <v>0</v>
      </c>
      <c r="AB135" s="133">
        <f t="shared" ref="AB135" si="240">SUM(AB136:AB139)</f>
        <v>0</v>
      </c>
      <c r="AC135" s="133">
        <f t="shared" ref="AC135" si="241">SUM(AC136:AC139)</f>
        <v>0</v>
      </c>
      <c r="AD135" s="133">
        <f t="shared" ref="AD135" si="242">SUM(AD136:AD139)</f>
        <v>0</v>
      </c>
      <c r="AE135" s="133">
        <f t="shared" ref="AE135" si="243">SUM(AE136:AE139)</f>
        <v>0</v>
      </c>
      <c r="AF135" s="133">
        <f t="shared" ref="AF135" si="244">SUM(AF136:AF139)</f>
        <v>0</v>
      </c>
      <c r="AG135" s="135">
        <f t="shared" si="112"/>
        <v>0</v>
      </c>
      <c r="AH135" s="133">
        <f t="shared" ref="AH135" si="245">SUM(AH136:AH139)</f>
        <v>0</v>
      </c>
      <c r="AI135" s="135">
        <f t="shared" si="114"/>
        <v>0</v>
      </c>
      <c r="AJ135" s="133">
        <f t="shared" ref="AJ135" si="246">SUM(AJ136:AJ139)</f>
        <v>0</v>
      </c>
      <c r="AK135" s="133">
        <f t="shared" ref="AK135" si="247">SUM(AK136:AK139)</f>
        <v>0</v>
      </c>
      <c r="AL135" s="133">
        <f t="shared" ref="AL135" si="248">SUM(AL136:AL139)</f>
        <v>0</v>
      </c>
      <c r="AM135" s="133">
        <f t="shared" ref="AM135" si="249">SUM(AM136:AM139)</f>
        <v>0</v>
      </c>
      <c r="AN135" s="133">
        <f t="shared" ref="AN135" si="250">SUM(AN136:AN139)</f>
        <v>0</v>
      </c>
      <c r="AO135" s="133">
        <f t="shared" ref="AO135" si="251">SUM(AO136:AO139)</f>
        <v>0</v>
      </c>
      <c r="AP135" s="133">
        <f t="shared" ref="AP135" si="252">SUM(AP136:AP139)</f>
        <v>0</v>
      </c>
      <c r="AQ135" s="135">
        <f t="shared" si="116"/>
        <v>0</v>
      </c>
      <c r="AR135" s="133">
        <f t="shared" ref="AR135" si="253">SUM(AR136:AR139)</f>
        <v>0</v>
      </c>
      <c r="AS135" s="135">
        <f t="shared" si="118"/>
        <v>0</v>
      </c>
      <c r="AT135" s="133">
        <f t="shared" ref="AT135" si="254">SUM(AT136:AT139)</f>
        <v>0</v>
      </c>
      <c r="AU135" s="135">
        <f t="shared" si="119"/>
        <v>0</v>
      </c>
      <c r="AV135" s="133">
        <f t="shared" ref="AV135" si="255">SUM(AV136:AV139)</f>
        <v>0</v>
      </c>
      <c r="AW135" s="135">
        <f t="shared" si="120"/>
        <v>0</v>
      </c>
      <c r="AX135" s="133">
        <f t="shared" ref="AX135" si="256">SUM(AX136:AX139)</f>
        <v>0</v>
      </c>
    </row>
    <row r="136" spans="1:50" ht="15" hidden="1" customHeight="1" x14ac:dyDescent="0.25">
      <c r="A136" s="126">
        <v>71220</v>
      </c>
      <c r="B136" s="127" t="s">
        <v>120</v>
      </c>
      <c r="C136" s="121">
        <f>'proy 1'!C136+'proy 2'!C136+'proy 3'!C136+'proy 4'!C136+'proy 5'!C136</f>
        <v>0</v>
      </c>
      <c r="D136" s="122">
        <f>'proy 1'!D136+'proy 2'!D136+'proy 3'!D136+'proy 4'!D136+'proy 5'!D136</f>
        <v>0</v>
      </c>
      <c r="E136" s="121">
        <f t="shared" ref="E136:E138" si="257">SUM(C136:D136)</f>
        <v>0</v>
      </c>
      <c r="F136" s="122">
        <f>'proy 1'!F136+'proy 2'!F136+'proy 3'!F136+'proy 4'!F136+'proy 5'!F136</f>
        <v>0</v>
      </c>
      <c r="G136" s="122">
        <f>'proy 1'!G136+'proy 2'!G136+'proy 3'!G136+'proy 4'!G136+'proy 5'!G136</f>
        <v>0</v>
      </c>
      <c r="H136" s="122">
        <f>'proy 1'!H136+'proy 2'!H136+'proy 3'!H136+'proy 4'!H136+'proy 5'!H136</f>
        <v>0</v>
      </c>
      <c r="I136" s="122">
        <f>'proy 1'!I136+'proy 2'!I136+'proy 3'!I136+'proy 4'!I136+'proy 5'!I136</f>
        <v>0</v>
      </c>
      <c r="J136" s="122">
        <f>'proy 1'!J136+'proy 2'!J136+'proy 3'!J136+'proy 4'!J136+'proy 5'!J136</f>
        <v>0</v>
      </c>
      <c r="K136" s="122">
        <f>'proy 1'!K136+'proy 2'!K136+'proy 3'!K136+'proy 4'!K136+'proy 5'!K136</f>
        <v>0</v>
      </c>
      <c r="L136" s="123">
        <f t="shared" ref="L136:L138" si="258">F136+H136+J136</f>
        <v>0</v>
      </c>
      <c r="M136" s="124">
        <f t="shared" si="104"/>
        <v>0</v>
      </c>
      <c r="N136" s="123">
        <f t="shared" ref="N136:N138" si="259">G136+I136+K136</f>
        <v>0</v>
      </c>
      <c r="O136" s="124">
        <f t="shared" si="106"/>
        <v>0</v>
      </c>
      <c r="P136" s="121"/>
      <c r="Q136" s="121"/>
      <c r="R136" s="121"/>
      <c r="S136" s="121"/>
      <c r="T136" s="121"/>
      <c r="U136" s="121"/>
      <c r="V136" s="123">
        <f t="shared" ref="V136:V138" si="260">P136+R136+T136</f>
        <v>0</v>
      </c>
      <c r="W136" s="124">
        <f t="shared" si="108"/>
        <v>0</v>
      </c>
      <c r="X136" s="123">
        <f t="shared" ref="X136:X138" si="261">Q136+S136+U136</f>
        <v>0</v>
      </c>
      <c r="Y136" s="124">
        <f t="shared" si="110"/>
        <v>0</v>
      </c>
      <c r="Z136" s="121"/>
      <c r="AA136" s="121"/>
      <c r="AB136" s="121"/>
      <c r="AC136" s="121"/>
      <c r="AD136" s="121"/>
      <c r="AE136" s="121"/>
      <c r="AF136" s="123">
        <f t="shared" ref="AF136:AF138" si="262">Z136+AB136+AD136</f>
        <v>0</v>
      </c>
      <c r="AG136" s="124">
        <f t="shared" si="112"/>
        <v>0</v>
      </c>
      <c r="AH136" s="123">
        <f t="shared" ref="AH136:AH138" si="263">AA136+AC136+AE136</f>
        <v>0</v>
      </c>
      <c r="AI136" s="124">
        <f t="shared" si="114"/>
        <v>0</v>
      </c>
      <c r="AJ136" s="121"/>
      <c r="AK136" s="121"/>
      <c r="AL136" s="121"/>
      <c r="AM136" s="121"/>
      <c r="AN136" s="121"/>
      <c r="AO136" s="121"/>
      <c r="AP136" s="123">
        <f t="shared" ref="AP136:AP138" si="264">AJ136+AL136+AN136</f>
        <v>0</v>
      </c>
      <c r="AQ136" s="124">
        <f t="shared" si="116"/>
        <v>0</v>
      </c>
      <c r="AR136" s="123">
        <f t="shared" ref="AR136:AR138" si="265">AK136+AM136+AO136</f>
        <v>0</v>
      </c>
      <c r="AS136" s="124">
        <f t="shared" si="118"/>
        <v>0</v>
      </c>
      <c r="AT136" s="123">
        <f t="shared" ref="AT136:AT138" si="266">L136+V136+AF136+AP136</f>
        <v>0</v>
      </c>
      <c r="AU136" s="124">
        <f t="shared" si="119"/>
        <v>0</v>
      </c>
      <c r="AV136" s="123">
        <f t="shared" ref="AV136:AV138" si="267">N136+X136+AH136+AR136</f>
        <v>0</v>
      </c>
      <c r="AW136" s="124">
        <f t="shared" si="120"/>
        <v>0</v>
      </c>
      <c r="AX136" s="125">
        <f t="shared" si="124"/>
        <v>0</v>
      </c>
    </row>
    <row r="137" spans="1:50" ht="15" hidden="1" customHeight="1" x14ac:dyDescent="0.25">
      <c r="A137" s="119">
        <v>71300</v>
      </c>
      <c r="B137" s="120" t="s">
        <v>121</v>
      </c>
      <c r="C137" s="121">
        <f>'proy 1'!C137+'proy 2'!C137+'proy 3'!C137+'proy 4'!C137+'proy 5'!C137</f>
        <v>0</v>
      </c>
      <c r="D137" s="122">
        <f>'proy 1'!D137+'proy 2'!D137+'proy 3'!D137+'proy 4'!D137+'proy 5'!D137</f>
        <v>0</v>
      </c>
      <c r="E137" s="121">
        <f t="shared" si="257"/>
        <v>0</v>
      </c>
      <c r="F137" s="122">
        <f>'proy 1'!F137+'proy 2'!F137+'proy 3'!F137+'proy 4'!F137+'proy 5'!F137</f>
        <v>0</v>
      </c>
      <c r="G137" s="122">
        <f>'proy 1'!G137+'proy 2'!G137+'proy 3'!G137+'proy 4'!G137+'proy 5'!G137</f>
        <v>0</v>
      </c>
      <c r="H137" s="122">
        <f>'proy 1'!H137+'proy 2'!H137+'proy 3'!H137+'proy 4'!H137+'proy 5'!H137</f>
        <v>0</v>
      </c>
      <c r="I137" s="122">
        <f>'proy 1'!I137+'proy 2'!I137+'proy 3'!I137+'proy 4'!I137+'proy 5'!I137</f>
        <v>0</v>
      </c>
      <c r="J137" s="122">
        <f>'proy 1'!J137+'proy 2'!J137+'proy 3'!J137+'proy 4'!J137+'proy 5'!J137</f>
        <v>0</v>
      </c>
      <c r="K137" s="122">
        <f>'proy 1'!K137+'proy 2'!K137+'proy 3'!K137+'proy 4'!K137+'proy 5'!K137</f>
        <v>0</v>
      </c>
      <c r="L137" s="123">
        <f t="shared" si="258"/>
        <v>0</v>
      </c>
      <c r="M137" s="124">
        <f t="shared" si="104"/>
        <v>0</v>
      </c>
      <c r="N137" s="123">
        <f t="shared" si="259"/>
        <v>0</v>
      </c>
      <c r="O137" s="124">
        <f t="shared" si="106"/>
        <v>0</v>
      </c>
      <c r="P137" s="121"/>
      <c r="Q137" s="121"/>
      <c r="R137" s="121"/>
      <c r="S137" s="121"/>
      <c r="T137" s="121"/>
      <c r="U137" s="121"/>
      <c r="V137" s="123">
        <f t="shared" si="260"/>
        <v>0</v>
      </c>
      <c r="W137" s="124">
        <f t="shared" si="108"/>
        <v>0</v>
      </c>
      <c r="X137" s="123">
        <f t="shared" si="261"/>
        <v>0</v>
      </c>
      <c r="Y137" s="124">
        <f t="shared" si="110"/>
        <v>0</v>
      </c>
      <c r="Z137" s="121"/>
      <c r="AA137" s="121"/>
      <c r="AB137" s="121"/>
      <c r="AC137" s="121"/>
      <c r="AD137" s="121"/>
      <c r="AE137" s="121"/>
      <c r="AF137" s="123">
        <f t="shared" si="262"/>
        <v>0</v>
      </c>
      <c r="AG137" s="124">
        <f t="shared" si="112"/>
        <v>0</v>
      </c>
      <c r="AH137" s="123">
        <f t="shared" si="263"/>
        <v>0</v>
      </c>
      <c r="AI137" s="124">
        <f t="shared" si="114"/>
        <v>0</v>
      </c>
      <c r="AJ137" s="121"/>
      <c r="AK137" s="121"/>
      <c r="AL137" s="121"/>
      <c r="AM137" s="121"/>
      <c r="AN137" s="121"/>
      <c r="AO137" s="121"/>
      <c r="AP137" s="123">
        <f t="shared" si="264"/>
        <v>0</v>
      </c>
      <c r="AQ137" s="124">
        <f t="shared" si="116"/>
        <v>0</v>
      </c>
      <c r="AR137" s="123">
        <f t="shared" si="265"/>
        <v>0</v>
      </c>
      <c r="AS137" s="124">
        <f t="shared" si="118"/>
        <v>0</v>
      </c>
      <c r="AT137" s="123">
        <f t="shared" si="266"/>
        <v>0</v>
      </c>
      <c r="AU137" s="124">
        <f t="shared" si="119"/>
        <v>0</v>
      </c>
      <c r="AV137" s="123">
        <f t="shared" si="267"/>
        <v>0</v>
      </c>
      <c r="AW137" s="124">
        <f t="shared" si="120"/>
        <v>0</v>
      </c>
      <c r="AX137" s="125">
        <f t="shared" si="124"/>
        <v>0</v>
      </c>
    </row>
    <row r="138" spans="1:50" ht="15" hidden="1" customHeight="1" x14ac:dyDescent="0.25">
      <c r="A138" s="119">
        <v>73100</v>
      </c>
      <c r="B138" s="120" t="s">
        <v>122</v>
      </c>
      <c r="C138" s="121">
        <f>'proy 1'!C138+'proy 2'!C138+'proy 3'!C138+'proy 4'!C138+'proy 5'!C138</f>
        <v>0</v>
      </c>
      <c r="D138" s="122">
        <f>'proy 1'!D138+'proy 2'!D138+'proy 3'!D138+'proy 4'!D138+'proy 5'!D138</f>
        <v>0</v>
      </c>
      <c r="E138" s="121">
        <f t="shared" si="257"/>
        <v>0</v>
      </c>
      <c r="F138" s="122">
        <f>'proy 1'!F138+'proy 2'!F138+'proy 3'!F138+'proy 4'!F138+'proy 5'!F138</f>
        <v>0</v>
      </c>
      <c r="G138" s="122">
        <f>'proy 1'!G138+'proy 2'!G138+'proy 3'!G138+'proy 4'!G138+'proy 5'!G138</f>
        <v>0</v>
      </c>
      <c r="H138" s="122">
        <f>'proy 1'!H138+'proy 2'!H138+'proy 3'!H138+'proy 4'!H138+'proy 5'!H138</f>
        <v>0</v>
      </c>
      <c r="I138" s="122">
        <f>'proy 1'!I138+'proy 2'!I138+'proy 3'!I138+'proy 4'!I138+'proy 5'!I138</f>
        <v>0</v>
      </c>
      <c r="J138" s="122">
        <f>'proy 1'!J138+'proy 2'!J138+'proy 3'!J138+'proy 4'!J138+'proy 5'!J138</f>
        <v>0</v>
      </c>
      <c r="K138" s="122">
        <f>'proy 1'!K138+'proy 2'!K138+'proy 3'!K138+'proy 4'!K138+'proy 5'!K138</f>
        <v>0</v>
      </c>
      <c r="L138" s="123">
        <f t="shared" si="258"/>
        <v>0</v>
      </c>
      <c r="M138" s="124">
        <f t="shared" si="104"/>
        <v>0</v>
      </c>
      <c r="N138" s="123">
        <f t="shared" si="259"/>
        <v>0</v>
      </c>
      <c r="O138" s="124">
        <f t="shared" si="106"/>
        <v>0</v>
      </c>
      <c r="P138" s="121"/>
      <c r="Q138" s="121"/>
      <c r="R138" s="121"/>
      <c r="S138" s="121"/>
      <c r="T138" s="121"/>
      <c r="U138" s="121"/>
      <c r="V138" s="123">
        <f t="shared" si="260"/>
        <v>0</v>
      </c>
      <c r="W138" s="124">
        <f t="shared" si="108"/>
        <v>0</v>
      </c>
      <c r="X138" s="123">
        <f t="shared" si="261"/>
        <v>0</v>
      </c>
      <c r="Y138" s="124">
        <f t="shared" si="110"/>
        <v>0</v>
      </c>
      <c r="Z138" s="121"/>
      <c r="AA138" s="121"/>
      <c r="AB138" s="121"/>
      <c r="AC138" s="121"/>
      <c r="AD138" s="121"/>
      <c r="AE138" s="121"/>
      <c r="AF138" s="123">
        <f t="shared" si="262"/>
        <v>0</v>
      </c>
      <c r="AG138" s="124">
        <f t="shared" si="112"/>
        <v>0</v>
      </c>
      <c r="AH138" s="123">
        <f t="shared" si="263"/>
        <v>0</v>
      </c>
      <c r="AI138" s="124">
        <f t="shared" si="114"/>
        <v>0</v>
      </c>
      <c r="AJ138" s="121"/>
      <c r="AK138" s="121"/>
      <c r="AL138" s="121"/>
      <c r="AM138" s="121"/>
      <c r="AN138" s="121"/>
      <c r="AO138" s="121"/>
      <c r="AP138" s="123">
        <f t="shared" si="264"/>
        <v>0</v>
      </c>
      <c r="AQ138" s="124">
        <f t="shared" si="116"/>
        <v>0</v>
      </c>
      <c r="AR138" s="123">
        <f t="shared" si="265"/>
        <v>0</v>
      </c>
      <c r="AS138" s="124">
        <f t="shared" si="118"/>
        <v>0</v>
      </c>
      <c r="AT138" s="123">
        <f t="shared" si="266"/>
        <v>0</v>
      </c>
      <c r="AU138" s="124">
        <f t="shared" si="119"/>
        <v>0</v>
      </c>
      <c r="AV138" s="123">
        <f t="shared" si="267"/>
        <v>0</v>
      </c>
      <c r="AW138" s="124">
        <f t="shared" si="120"/>
        <v>0</v>
      </c>
      <c r="AX138" s="125">
        <f t="shared" si="124"/>
        <v>0</v>
      </c>
    </row>
    <row r="139" spans="1:50" ht="15" hidden="1" customHeight="1" x14ac:dyDescent="0.25">
      <c r="A139" s="29">
        <v>73200</v>
      </c>
      <c r="B139" s="63" t="s">
        <v>200</v>
      </c>
      <c r="C139" s="121">
        <f>'proy 1'!C139+'proy 2'!C139+'proy 3'!C139+'proy 4'!C139+'proy 5'!C139</f>
        <v>0</v>
      </c>
      <c r="D139" s="122">
        <f>'proy 1'!D139+'proy 2'!D139+'proy 3'!D139+'proy 4'!D139+'proy 5'!D139</f>
        <v>0</v>
      </c>
      <c r="E139" s="121">
        <f t="shared" ref="E139" si="268">SUM(C139:D139)</f>
        <v>0</v>
      </c>
      <c r="F139" s="122">
        <f>'proy 1'!F139+'proy 2'!F139+'proy 3'!F139+'proy 4'!F139+'proy 5'!F139</f>
        <v>0</v>
      </c>
      <c r="G139" s="122">
        <f>'proy 1'!G139+'proy 2'!G139+'proy 3'!G139+'proy 4'!G139+'proy 5'!G139</f>
        <v>0</v>
      </c>
      <c r="H139" s="122">
        <f>'proy 1'!H139+'proy 2'!H139+'proy 3'!H139+'proy 4'!H139+'proy 5'!H139</f>
        <v>0</v>
      </c>
      <c r="I139" s="122">
        <f>'proy 1'!I139+'proy 2'!I139+'proy 3'!I139+'proy 4'!I139+'proy 5'!I139</f>
        <v>0</v>
      </c>
      <c r="J139" s="122">
        <f>'proy 1'!J139+'proy 2'!J139+'proy 3'!J139+'proy 4'!J139+'proy 5'!J139</f>
        <v>0</v>
      </c>
      <c r="K139" s="122">
        <f>'proy 1'!K139+'proy 2'!K139+'proy 3'!K139+'proy 4'!K139+'proy 5'!K139</f>
        <v>0</v>
      </c>
      <c r="L139" s="123">
        <f t="shared" ref="L139" si="269">F139+H139+J139</f>
        <v>0</v>
      </c>
      <c r="M139" s="124">
        <f t="shared" ref="M139:M140" si="270">(IFERROR(L139/$E139,0))</f>
        <v>0</v>
      </c>
      <c r="N139" s="123">
        <f t="shared" ref="N139" si="271">G139+I139+K139</f>
        <v>0</v>
      </c>
      <c r="O139" s="124">
        <f t="shared" ref="O139:O140" si="272">(IFERROR(N139/L139,0))</f>
        <v>0</v>
      </c>
      <c r="P139" s="121"/>
      <c r="Q139" s="121"/>
      <c r="R139" s="121"/>
      <c r="S139" s="121"/>
      <c r="T139" s="121"/>
      <c r="U139" s="121"/>
      <c r="V139" s="123">
        <f t="shared" ref="V139" si="273">P139+R139+T139</f>
        <v>0</v>
      </c>
      <c r="W139" s="124">
        <f t="shared" ref="W139:W140" si="274">(IFERROR(V139/$E139,0))</f>
        <v>0</v>
      </c>
      <c r="X139" s="123">
        <f t="shared" ref="X139" si="275">Q139+S139+U139</f>
        <v>0</v>
      </c>
      <c r="Y139" s="124">
        <f t="shared" ref="Y139:Y140" si="276">(IFERROR(X139/V139,0))</f>
        <v>0</v>
      </c>
      <c r="Z139" s="121"/>
      <c r="AA139" s="121"/>
      <c r="AB139" s="121"/>
      <c r="AC139" s="121"/>
      <c r="AD139" s="121"/>
      <c r="AE139" s="121"/>
      <c r="AF139" s="123">
        <f t="shared" ref="AF139" si="277">Z139+AB139+AD139</f>
        <v>0</v>
      </c>
      <c r="AG139" s="124">
        <f t="shared" ref="AG139:AG140" si="278">(IFERROR(AF139/$E139,0))</f>
        <v>0</v>
      </c>
      <c r="AH139" s="123">
        <f t="shared" ref="AH139" si="279">AA139+AC139+AE139</f>
        <v>0</v>
      </c>
      <c r="AI139" s="124">
        <f t="shared" ref="AI139:AI140" si="280">(IFERROR(AH139/AF139,0))</f>
        <v>0</v>
      </c>
      <c r="AJ139" s="121"/>
      <c r="AK139" s="121"/>
      <c r="AL139" s="121"/>
      <c r="AM139" s="121"/>
      <c r="AN139" s="121"/>
      <c r="AO139" s="121"/>
      <c r="AP139" s="123">
        <f t="shared" ref="AP139" si="281">AJ139+AL139+AN139</f>
        <v>0</v>
      </c>
      <c r="AQ139" s="124">
        <f t="shared" ref="AQ139:AQ140" si="282">(IFERROR(AP139/$E139,0))</f>
        <v>0</v>
      </c>
      <c r="AR139" s="123">
        <f t="shared" ref="AR139" si="283">AK139+AM139+AO139</f>
        <v>0</v>
      </c>
      <c r="AS139" s="124">
        <f t="shared" ref="AS139:AS140" si="284">(IFERROR(AR139/AP139,0))</f>
        <v>0</v>
      </c>
      <c r="AT139" s="123">
        <f t="shared" ref="AT139" si="285">L139+V139+AF139+AP139</f>
        <v>0</v>
      </c>
      <c r="AU139" s="124">
        <f t="shared" ref="AU139:AU140" si="286">(IFERROR(AT139/$E139,0))</f>
        <v>0</v>
      </c>
      <c r="AV139" s="123">
        <f t="shared" ref="AV139" si="287">N139+X139+AH139+AR139</f>
        <v>0</v>
      </c>
      <c r="AW139" s="124">
        <f t="shared" ref="AW139:AW140" si="288">(IFERROR(AV139/AT139,0))</f>
        <v>0</v>
      </c>
      <c r="AX139" s="125">
        <f t="shared" ref="AX139" si="289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L140" si="290">SUM(E141:E142)</f>
        <v>0</v>
      </c>
      <c r="F140" s="40">
        <f t="shared" si="290"/>
        <v>0</v>
      </c>
      <c r="G140" s="40">
        <f t="shared" si="290"/>
        <v>0</v>
      </c>
      <c r="H140" s="40">
        <f t="shared" si="290"/>
        <v>0</v>
      </c>
      <c r="I140" s="40">
        <f t="shared" si="290"/>
        <v>0</v>
      </c>
      <c r="J140" s="40">
        <f t="shared" si="290"/>
        <v>0</v>
      </c>
      <c r="K140" s="40">
        <f t="shared" si="290"/>
        <v>0</v>
      </c>
      <c r="L140" s="40">
        <f t="shared" si="290"/>
        <v>0</v>
      </c>
      <c r="M140" s="26">
        <f t="shared" si="270"/>
        <v>0</v>
      </c>
      <c r="N140" s="40">
        <f t="shared" ref="N140" si="291">SUM(N141)</f>
        <v>0</v>
      </c>
      <c r="O140" s="26">
        <f t="shared" si="272"/>
        <v>0</v>
      </c>
      <c r="P140" s="40">
        <f t="shared" ref="P140:V140" si="292">SUM(P141:P142)</f>
        <v>0</v>
      </c>
      <c r="Q140" s="40">
        <f t="shared" si="292"/>
        <v>0</v>
      </c>
      <c r="R140" s="40">
        <f t="shared" si="292"/>
        <v>0</v>
      </c>
      <c r="S140" s="40">
        <f t="shared" si="292"/>
        <v>0</v>
      </c>
      <c r="T140" s="40">
        <f t="shared" si="292"/>
        <v>0</v>
      </c>
      <c r="U140" s="40">
        <f t="shared" si="292"/>
        <v>0</v>
      </c>
      <c r="V140" s="40">
        <f t="shared" si="292"/>
        <v>0</v>
      </c>
      <c r="W140" s="26">
        <f t="shared" si="274"/>
        <v>0</v>
      </c>
      <c r="X140" s="40">
        <f t="shared" ref="X140" si="293">SUM(X141)</f>
        <v>0</v>
      </c>
      <c r="Y140" s="26">
        <f t="shared" si="276"/>
        <v>0</v>
      </c>
      <c r="Z140" s="40">
        <f t="shared" ref="Z140:AF140" si="294">SUM(Z141:Z142)</f>
        <v>0</v>
      </c>
      <c r="AA140" s="40">
        <f t="shared" si="294"/>
        <v>0</v>
      </c>
      <c r="AB140" s="40">
        <f t="shared" si="294"/>
        <v>0</v>
      </c>
      <c r="AC140" s="40">
        <f t="shared" si="294"/>
        <v>0</v>
      </c>
      <c r="AD140" s="40">
        <f t="shared" si="294"/>
        <v>0</v>
      </c>
      <c r="AE140" s="40">
        <f t="shared" si="294"/>
        <v>0</v>
      </c>
      <c r="AF140" s="40">
        <f t="shared" si="294"/>
        <v>0</v>
      </c>
      <c r="AG140" s="26">
        <f t="shared" si="278"/>
        <v>0</v>
      </c>
      <c r="AH140" s="40">
        <f t="shared" ref="AH140" si="295">SUM(AH141)</f>
        <v>0</v>
      </c>
      <c r="AI140" s="26">
        <f t="shared" si="280"/>
        <v>0</v>
      </c>
      <c r="AJ140" s="40">
        <f t="shared" ref="AJ140:AP140" si="296">SUM(AJ141:AJ142)</f>
        <v>0</v>
      </c>
      <c r="AK140" s="40">
        <f t="shared" si="296"/>
        <v>0</v>
      </c>
      <c r="AL140" s="40">
        <f t="shared" si="296"/>
        <v>0</v>
      </c>
      <c r="AM140" s="40">
        <f t="shared" si="296"/>
        <v>0</v>
      </c>
      <c r="AN140" s="40">
        <f t="shared" si="296"/>
        <v>0</v>
      </c>
      <c r="AO140" s="40">
        <f t="shared" si="296"/>
        <v>0</v>
      </c>
      <c r="AP140" s="40">
        <f t="shared" si="296"/>
        <v>0</v>
      </c>
      <c r="AQ140" s="26">
        <f t="shared" si="282"/>
        <v>0</v>
      </c>
      <c r="AR140" s="40">
        <f t="shared" ref="AR140" si="297">SUM(AR141)</f>
        <v>0</v>
      </c>
      <c r="AS140" s="26">
        <f t="shared" si="284"/>
        <v>0</v>
      </c>
      <c r="AT140" s="40">
        <f t="shared" ref="AT140" si="298">SUM(AT141:AT142)</f>
        <v>0</v>
      </c>
      <c r="AU140" s="26">
        <f t="shared" si="286"/>
        <v>0</v>
      </c>
      <c r="AV140" s="40">
        <f t="shared" ref="AV140" si="299">SUM(AV141)</f>
        <v>0</v>
      </c>
      <c r="AW140" s="26">
        <f t="shared" si="288"/>
        <v>0</v>
      </c>
      <c r="AX140" s="40">
        <f t="shared" ref="AX140" si="300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01">L141+V141+AF141+AP141</f>
        <v>0</v>
      </c>
      <c r="AU141" s="34">
        <f>(IFERROR(AT141/$E141,0))</f>
        <v>0</v>
      </c>
      <c r="AV141" s="33">
        <f t="shared" ref="AV141:AV142" si="302">N141+X141+AH141+AR141</f>
        <v>0</v>
      </c>
      <c r="AW141" s="34">
        <f>(IFERROR(AV141/AT141,0))</f>
        <v>0</v>
      </c>
      <c r="AX141" s="57">
        <f t="shared" ref="AX141:AX142" si="303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01"/>
        <v>0</v>
      </c>
      <c r="AU142" s="34">
        <f>(IFERROR(AT142/$E142,0))</f>
        <v>0</v>
      </c>
      <c r="AV142" s="33">
        <f t="shared" si="302"/>
        <v>0</v>
      </c>
      <c r="AW142" s="34">
        <f>(IFERROR(AV142/AT142,0))</f>
        <v>0</v>
      </c>
      <c r="AX142" s="57">
        <f t="shared" si="303"/>
        <v>0</v>
      </c>
    </row>
    <row r="143" spans="1:50" s="19" customFormat="1" ht="15" hidden="1" customHeight="1" x14ac:dyDescent="0.25">
      <c r="A143" s="131">
        <v>90000</v>
      </c>
      <c r="B143" s="132" t="s">
        <v>125</v>
      </c>
      <c r="C143" s="133">
        <f t="shared" ref="C143" si="304">SUM(C144:C146)</f>
        <v>0</v>
      </c>
      <c r="D143" s="133">
        <f t="shared" ref="D143" si="305">SUM(D144:D146)</f>
        <v>0</v>
      </c>
      <c r="E143" s="133">
        <f>SUM(E144:E146)</f>
        <v>0</v>
      </c>
      <c r="F143" s="134">
        <f t="shared" ref="F143:K143" si="306">SUM(F144:F146)</f>
        <v>0</v>
      </c>
      <c r="G143" s="134">
        <f t="shared" si="306"/>
        <v>0</v>
      </c>
      <c r="H143" s="134">
        <f t="shared" si="306"/>
        <v>0</v>
      </c>
      <c r="I143" s="134">
        <f t="shared" si="306"/>
        <v>0</v>
      </c>
      <c r="J143" s="134">
        <f t="shared" si="306"/>
        <v>0</v>
      </c>
      <c r="K143" s="134">
        <f t="shared" si="306"/>
        <v>0</v>
      </c>
      <c r="L143" s="133">
        <f t="shared" ref="L143:N143" si="307">SUM(L144:L146)</f>
        <v>0</v>
      </c>
      <c r="M143" s="135">
        <f>(IFERROR(L143/$E143,0))</f>
        <v>0</v>
      </c>
      <c r="N143" s="133">
        <f t="shared" si="307"/>
        <v>0</v>
      </c>
      <c r="O143" s="135">
        <f>(IFERROR(N143/L143,0))</f>
        <v>0</v>
      </c>
      <c r="P143" s="133">
        <f t="shared" ref="P143:T143" si="308">SUM(P144:P146)</f>
        <v>0</v>
      </c>
      <c r="Q143" s="133"/>
      <c r="R143" s="133">
        <f t="shared" si="308"/>
        <v>0</v>
      </c>
      <c r="S143" s="133"/>
      <c r="T143" s="133">
        <f t="shared" si="308"/>
        <v>0</v>
      </c>
      <c r="U143" s="133"/>
      <c r="V143" s="133">
        <f t="shared" ref="V143" si="309">SUM(V144:V146)</f>
        <v>0</v>
      </c>
      <c r="W143" s="135">
        <f>(IFERROR(V143/$E143,0))</f>
        <v>0</v>
      </c>
      <c r="X143" s="133">
        <f t="shared" ref="X143" si="310">SUM(X144:X146)</f>
        <v>0</v>
      </c>
      <c r="Y143" s="135">
        <f>(IFERROR(X143/V143,0))</f>
        <v>0</v>
      </c>
      <c r="Z143" s="133"/>
      <c r="AA143" s="133"/>
      <c r="AB143" s="133"/>
      <c r="AC143" s="133"/>
      <c r="AD143" s="133"/>
      <c r="AE143" s="133"/>
      <c r="AF143" s="133">
        <f t="shared" ref="AF143" si="311">SUM(AF144:AF146)</f>
        <v>0</v>
      </c>
      <c r="AG143" s="135">
        <f>(IFERROR(AF143/$E143,0))</f>
        <v>0</v>
      </c>
      <c r="AH143" s="133">
        <f t="shared" ref="AH143" si="312">SUM(AH144:AH146)</f>
        <v>0</v>
      </c>
      <c r="AI143" s="135">
        <f>(IFERROR(AH143/AF143,0))</f>
        <v>0</v>
      </c>
      <c r="AJ143" s="133"/>
      <c r="AK143" s="133"/>
      <c r="AL143" s="133"/>
      <c r="AM143" s="133"/>
      <c r="AN143" s="133"/>
      <c r="AO143" s="133"/>
      <c r="AP143" s="133">
        <f t="shared" ref="AP143" si="313">SUM(AP144:AP146)</f>
        <v>0</v>
      </c>
      <c r="AQ143" s="135">
        <f>(IFERROR(AP143/$E143,0))</f>
        <v>0</v>
      </c>
      <c r="AR143" s="133">
        <f t="shared" ref="AR143" si="314">SUM(AR144:AR146)</f>
        <v>0</v>
      </c>
      <c r="AS143" s="135">
        <f>(IFERROR(AR143/AP143,0))</f>
        <v>0</v>
      </c>
      <c r="AT143" s="133">
        <f t="shared" ref="AT143" si="315">SUM(AT144:AT146)</f>
        <v>0</v>
      </c>
      <c r="AU143" s="135">
        <f>(IFERROR(AT143/$E143,0))</f>
        <v>0</v>
      </c>
      <c r="AV143" s="133">
        <f t="shared" ref="AV143" si="316">SUM(AV144:AV146)</f>
        <v>0</v>
      </c>
      <c r="AW143" s="135">
        <f>(IFERROR(AV143/AT143,0))</f>
        <v>0</v>
      </c>
      <c r="AX143" s="133">
        <f>SUM(AX144:AX146)</f>
        <v>0</v>
      </c>
    </row>
    <row r="144" spans="1:50" ht="15" hidden="1" customHeight="1" x14ac:dyDescent="0.25">
      <c r="A144" s="119">
        <v>94200</v>
      </c>
      <c r="B144" s="120" t="s">
        <v>126</v>
      </c>
      <c r="C144" s="121">
        <f>'proy 1'!C144+'proy 2'!C144+'proy 3'!C144+'proy 4'!C144+'proy 5'!C144</f>
        <v>0</v>
      </c>
      <c r="D144" s="122">
        <f>'proy 1'!D144+'proy 2'!D144+'proy 3'!D144+'proy 4'!D144+'proy 5'!D144</f>
        <v>0</v>
      </c>
      <c r="E144" s="121">
        <f t="shared" ref="E144:E146" si="317">SUM(C144:D144)</f>
        <v>0</v>
      </c>
      <c r="F144" s="122">
        <f>'proy 1'!F144+'proy 2'!F144+'proy 3'!F144+'proy 4'!F144+'proy 5'!F144</f>
        <v>0</v>
      </c>
      <c r="G144" s="122">
        <f>'proy 1'!G144+'proy 2'!G144+'proy 3'!G144+'proy 4'!G144+'proy 5'!G144</f>
        <v>0</v>
      </c>
      <c r="H144" s="122">
        <f>'proy 1'!H144+'proy 2'!H144+'proy 3'!H144+'proy 4'!H144+'proy 5'!H144</f>
        <v>0</v>
      </c>
      <c r="I144" s="122">
        <f>'proy 1'!I144+'proy 2'!I144+'proy 3'!I144+'proy 4'!I144+'proy 5'!I144</f>
        <v>0</v>
      </c>
      <c r="J144" s="122">
        <f>'proy 1'!J144+'proy 2'!J144+'proy 3'!J144+'proy 4'!J144+'proy 5'!J144</f>
        <v>0</v>
      </c>
      <c r="K144" s="122">
        <f>'proy 1'!K144+'proy 2'!K144+'proy 3'!K144+'proy 4'!K144+'proy 5'!K144</f>
        <v>0</v>
      </c>
      <c r="L144" s="123">
        <f t="shared" ref="L144:L146" si="318">F144+H144+J144</f>
        <v>0</v>
      </c>
      <c r="M144" s="124">
        <f t="shared" ref="M144:M146" si="319">(IFERROR(L144/$E144,0))</f>
        <v>0</v>
      </c>
      <c r="N144" s="123">
        <f t="shared" ref="N144:N146" si="320">G144+I144+K144</f>
        <v>0</v>
      </c>
      <c r="O144" s="124">
        <f t="shared" ref="O144:O146" si="321">(IFERROR(N144/L144,0))</f>
        <v>0</v>
      </c>
      <c r="P144" s="121"/>
      <c r="Q144" s="121"/>
      <c r="R144" s="121"/>
      <c r="S144" s="121"/>
      <c r="T144" s="121"/>
      <c r="U144" s="121"/>
      <c r="V144" s="123">
        <f t="shared" ref="V144:V146" si="322">P144+R144+T144</f>
        <v>0</v>
      </c>
      <c r="W144" s="124">
        <f t="shared" ref="W144:W146" si="323">(IFERROR(V144/$E144,0))</f>
        <v>0</v>
      </c>
      <c r="X144" s="123">
        <f t="shared" ref="X144:X146" si="324">Q144+S144+U144</f>
        <v>0</v>
      </c>
      <c r="Y144" s="124">
        <f t="shared" ref="Y144:Y146" si="325">(IFERROR(X144/V144,0))</f>
        <v>0</v>
      </c>
      <c r="Z144" s="121"/>
      <c r="AA144" s="121"/>
      <c r="AB144" s="121"/>
      <c r="AC144" s="121"/>
      <c r="AD144" s="121"/>
      <c r="AE144" s="121"/>
      <c r="AF144" s="123">
        <f t="shared" ref="AF144:AF146" si="326">Z144+AB144+AD144</f>
        <v>0</v>
      </c>
      <c r="AG144" s="124">
        <f t="shared" ref="AG144:AG146" si="327">(IFERROR(AF144/$E144,0))</f>
        <v>0</v>
      </c>
      <c r="AH144" s="123">
        <f t="shared" ref="AH144:AH146" si="328">AA144+AC144+AE144</f>
        <v>0</v>
      </c>
      <c r="AI144" s="124">
        <f t="shared" ref="AI144:AI146" si="329">(IFERROR(AH144/AF144,0))</f>
        <v>0</v>
      </c>
      <c r="AJ144" s="121"/>
      <c r="AK144" s="121"/>
      <c r="AL144" s="121"/>
      <c r="AM144" s="121"/>
      <c r="AN144" s="121"/>
      <c r="AO144" s="121"/>
      <c r="AP144" s="123">
        <f t="shared" ref="AP144:AP146" si="330">AJ144+AL144+AN144</f>
        <v>0</v>
      </c>
      <c r="AQ144" s="124">
        <f t="shared" ref="AQ144:AQ146" si="331">(IFERROR(AP144/$E144,0))</f>
        <v>0</v>
      </c>
      <c r="AR144" s="123">
        <f t="shared" ref="AR144:AR146" si="332">AK144+AM144+AO144</f>
        <v>0</v>
      </c>
      <c r="AS144" s="124">
        <f t="shared" ref="AS144:AS146" si="333">(IFERROR(AR144/AP144,0))</f>
        <v>0</v>
      </c>
      <c r="AT144" s="123">
        <f t="shared" ref="AT144:AT146" si="334">L144+V144+AF144+AP144</f>
        <v>0</v>
      </c>
      <c r="AU144" s="124">
        <f t="shared" ref="AU144:AU146" si="335">(IFERROR(AT144/$E144,0))</f>
        <v>0</v>
      </c>
      <c r="AV144" s="123">
        <f t="shared" ref="AV144:AV146" si="336">N144+X144+AH144+AR144</f>
        <v>0</v>
      </c>
      <c r="AW144" s="124">
        <f t="shared" ref="AW144:AW146" si="337">(IFERROR(AV144/AT144,0))</f>
        <v>0</v>
      </c>
      <c r="AX144" s="125">
        <f t="shared" si="124"/>
        <v>0</v>
      </c>
    </row>
    <row r="145" spans="1:50" ht="15" hidden="1" customHeight="1" x14ac:dyDescent="0.25">
      <c r="A145" s="143">
        <v>96200</v>
      </c>
      <c r="B145" s="144" t="s">
        <v>164</v>
      </c>
      <c r="C145" s="121">
        <f>'proy 1'!C145+'proy 2'!C145+'proy 3'!C145+'proy 4'!C145+'proy 5'!C145</f>
        <v>0</v>
      </c>
      <c r="D145" s="122">
        <f>'proy 1'!D145+'proy 2'!D145+'proy 3'!D145+'proy 4'!D145+'proy 5'!D145</f>
        <v>0</v>
      </c>
      <c r="E145" s="121">
        <f t="shared" si="317"/>
        <v>0</v>
      </c>
      <c r="F145" s="122">
        <f>'proy 1'!F145+'proy 2'!F145+'proy 3'!F145+'proy 4'!F145+'proy 5'!F145</f>
        <v>0</v>
      </c>
      <c r="G145" s="122">
        <f>'proy 1'!G145+'proy 2'!G145+'proy 3'!G145+'proy 4'!G145+'proy 5'!G145</f>
        <v>0</v>
      </c>
      <c r="H145" s="122">
        <f>'proy 1'!H145+'proy 2'!H145+'proy 3'!H145+'proy 4'!H145+'proy 5'!H145</f>
        <v>0</v>
      </c>
      <c r="I145" s="122">
        <f>'proy 1'!I145+'proy 2'!I145+'proy 3'!I145+'proy 4'!I145+'proy 5'!I145</f>
        <v>0</v>
      </c>
      <c r="J145" s="122">
        <f>'proy 1'!J145+'proy 2'!J145+'proy 3'!J145+'proy 4'!J145+'proy 5'!J145</f>
        <v>0</v>
      </c>
      <c r="K145" s="122">
        <f>'proy 1'!K145+'proy 2'!K145+'proy 3'!K145+'proy 4'!K145+'proy 5'!K145</f>
        <v>0</v>
      </c>
      <c r="L145" s="123">
        <f t="shared" si="318"/>
        <v>0</v>
      </c>
      <c r="M145" s="124">
        <f t="shared" si="319"/>
        <v>0</v>
      </c>
      <c r="N145" s="123">
        <f t="shared" si="320"/>
        <v>0</v>
      </c>
      <c r="O145" s="124">
        <f t="shared" si="321"/>
        <v>0</v>
      </c>
      <c r="P145" s="121"/>
      <c r="Q145" s="121"/>
      <c r="R145" s="121"/>
      <c r="S145" s="121"/>
      <c r="T145" s="121"/>
      <c r="U145" s="121"/>
      <c r="V145" s="123">
        <f t="shared" si="322"/>
        <v>0</v>
      </c>
      <c r="W145" s="124">
        <f t="shared" si="323"/>
        <v>0</v>
      </c>
      <c r="X145" s="123">
        <f t="shared" si="324"/>
        <v>0</v>
      </c>
      <c r="Y145" s="124">
        <f t="shared" si="325"/>
        <v>0</v>
      </c>
      <c r="Z145" s="121"/>
      <c r="AA145" s="121"/>
      <c r="AB145" s="121"/>
      <c r="AC145" s="121"/>
      <c r="AD145" s="121"/>
      <c r="AE145" s="121"/>
      <c r="AF145" s="123">
        <f t="shared" si="326"/>
        <v>0</v>
      </c>
      <c r="AG145" s="124">
        <f t="shared" si="327"/>
        <v>0</v>
      </c>
      <c r="AH145" s="123">
        <f t="shared" si="328"/>
        <v>0</v>
      </c>
      <c r="AI145" s="124">
        <f t="shared" si="329"/>
        <v>0</v>
      </c>
      <c r="AJ145" s="121"/>
      <c r="AK145" s="121"/>
      <c r="AL145" s="121"/>
      <c r="AM145" s="121"/>
      <c r="AN145" s="121"/>
      <c r="AO145" s="121"/>
      <c r="AP145" s="123">
        <f t="shared" si="330"/>
        <v>0</v>
      </c>
      <c r="AQ145" s="124">
        <f t="shared" si="331"/>
        <v>0</v>
      </c>
      <c r="AR145" s="123">
        <f t="shared" si="332"/>
        <v>0</v>
      </c>
      <c r="AS145" s="124">
        <f t="shared" si="333"/>
        <v>0</v>
      </c>
      <c r="AT145" s="123">
        <f t="shared" si="334"/>
        <v>0</v>
      </c>
      <c r="AU145" s="124">
        <f t="shared" si="335"/>
        <v>0</v>
      </c>
      <c r="AV145" s="123">
        <f t="shared" si="336"/>
        <v>0</v>
      </c>
      <c r="AW145" s="124">
        <f t="shared" si="337"/>
        <v>0</v>
      </c>
      <c r="AX145" s="125">
        <f t="shared" si="124"/>
        <v>0</v>
      </c>
    </row>
    <row r="146" spans="1:50" ht="15" hidden="1" customHeight="1" x14ac:dyDescent="0.25">
      <c r="A146" s="145">
        <v>99100</v>
      </c>
      <c r="B146" s="146" t="s">
        <v>145</v>
      </c>
      <c r="C146" s="121">
        <f>'proy 1'!C146+'proy 2'!C146+'proy 3'!C146+'proy 4'!C146+'proy 5'!C146</f>
        <v>0</v>
      </c>
      <c r="D146" s="122">
        <f>'proy 1'!D146+'proy 2'!D146+'proy 3'!D146+'proy 4'!D146+'proy 5'!D146</f>
        <v>0</v>
      </c>
      <c r="E146" s="147">
        <f t="shared" si="317"/>
        <v>0</v>
      </c>
      <c r="F146" s="122">
        <f>'proy 1'!F146+'proy 2'!F146+'proy 3'!F146+'proy 4'!F146+'proy 5'!F146</f>
        <v>0</v>
      </c>
      <c r="G146" s="122">
        <f>'proy 1'!G146+'proy 2'!G146+'proy 3'!G146+'proy 4'!G146+'proy 5'!G146</f>
        <v>0</v>
      </c>
      <c r="H146" s="122">
        <f>'proy 1'!H146+'proy 2'!H146+'proy 3'!H146+'proy 4'!H146+'proy 5'!H146</f>
        <v>0</v>
      </c>
      <c r="I146" s="122">
        <f>'proy 1'!I146+'proy 2'!I146+'proy 3'!I146+'proy 4'!I146+'proy 5'!I146</f>
        <v>0</v>
      </c>
      <c r="J146" s="122">
        <f>'proy 1'!J146+'proy 2'!J146+'proy 3'!J146+'proy 4'!J146+'proy 5'!J146</f>
        <v>0</v>
      </c>
      <c r="K146" s="122">
        <f>'proy 1'!K146+'proy 2'!K146+'proy 3'!K146+'proy 4'!K146+'proy 5'!K146</f>
        <v>0</v>
      </c>
      <c r="L146" s="123">
        <f t="shared" si="318"/>
        <v>0</v>
      </c>
      <c r="M146" s="148">
        <f t="shared" si="319"/>
        <v>0</v>
      </c>
      <c r="N146" s="149">
        <f t="shared" si="320"/>
        <v>0</v>
      </c>
      <c r="O146" s="148">
        <f t="shared" si="321"/>
        <v>0</v>
      </c>
      <c r="P146" s="150"/>
      <c r="Q146" s="150"/>
      <c r="R146" s="150"/>
      <c r="S146" s="150"/>
      <c r="T146" s="150"/>
      <c r="U146" s="150"/>
      <c r="V146" s="123">
        <f t="shared" si="322"/>
        <v>0</v>
      </c>
      <c r="W146" s="148">
        <f t="shared" si="323"/>
        <v>0</v>
      </c>
      <c r="X146" s="149">
        <f t="shared" si="324"/>
        <v>0</v>
      </c>
      <c r="Y146" s="148">
        <f t="shared" si="325"/>
        <v>0</v>
      </c>
      <c r="Z146" s="150"/>
      <c r="AA146" s="150"/>
      <c r="AB146" s="150"/>
      <c r="AC146" s="150"/>
      <c r="AD146" s="150"/>
      <c r="AE146" s="150"/>
      <c r="AF146" s="123">
        <f t="shared" si="326"/>
        <v>0</v>
      </c>
      <c r="AG146" s="148">
        <f t="shared" si="327"/>
        <v>0</v>
      </c>
      <c r="AH146" s="149">
        <f t="shared" si="328"/>
        <v>0</v>
      </c>
      <c r="AI146" s="148">
        <f t="shared" si="329"/>
        <v>0</v>
      </c>
      <c r="AJ146" s="150"/>
      <c r="AK146" s="150"/>
      <c r="AL146" s="150"/>
      <c r="AM146" s="150"/>
      <c r="AN146" s="150"/>
      <c r="AO146" s="150"/>
      <c r="AP146" s="123">
        <f t="shared" si="330"/>
        <v>0</v>
      </c>
      <c r="AQ146" s="148">
        <f t="shared" si="331"/>
        <v>0</v>
      </c>
      <c r="AR146" s="149">
        <f t="shared" si="332"/>
        <v>0</v>
      </c>
      <c r="AS146" s="148">
        <f t="shared" si="333"/>
        <v>0</v>
      </c>
      <c r="AT146" s="123">
        <f t="shared" si="334"/>
        <v>0</v>
      </c>
      <c r="AU146" s="148">
        <f t="shared" si="335"/>
        <v>0</v>
      </c>
      <c r="AV146" s="123">
        <f t="shared" si="336"/>
        <v>0</v>
      </c>
      <c r="AW146" s="148">
        <f t="shared" si="337"/>
        <v>0</v>
      </c>
      <c r="AX146" s="151">
        <f t="shared" si="124"/>
        <v>0</v>
      </c>
    </row>
    <row r="147" spans="1:50" ht="15.75" thickBot="1" x14ac:dyDescent="0.3">
      <c r="A147" s="152"/>
      <c r="B147" s="153" t="s">
        <v>167</v>
      </c>
      <c r="C147" s="154">
        <f t="shared" ref="C147:D147" si="338">C24+C47+C83+C113+C129+C131+C135+C140+C143</f>
        <v>0</v>
      </c>
      <c r="D147" s="154">
        <f t="shared" si="338"/>
        <v>0</v>
      </c>
      <c r="E147" s="154">
        <f>E24+E47+E83+E113+E129+E131+E135+E140+E143</f>
        <v>0</v>
      </c>
      <c r="F147" s="155">
        <f t="shared" ref="F147:K147" si="339">F24+F47+F83+F113+F129+F131+F135+F140+F143</f>
        <v>0</v>
      </c>
      <c r="G147" s="155">
        <f t="shared" si="339"/>
        <v>0</v>
      </c>
      <c r="H147" s="155">
        <f t="shared" si="339"/>
        <v>0</v>
      </c>
      <c r="I147" s="155">
        <f t="shared" si="339"/>
        <v>0</v>
      </c>
      <c r="J147" s="155">
        <f t="shared" si="339"/>
        <v>0</v>
      </c>
      <c r="K147" s="155">
        <f t="shared" si="339"/>
        <v>0</v>
      </c>
      <c r="L147" s="154">
        <f t="shared" ref="L147:N147" si="340">L24+L47+L83+L113+L129+L131+L135+L140+L143</f>
        <v>0</v>
      </c>
      <c r="M147" s="156">
        <f>(IFERROR(L147/$E147,0))</f>
        <v>0</v>
      </c>
      <c r="N147" s="154">
        <f t="shared" si="340"/>
        <v>0</v>
      </c>
      <c r="O147" s="156">
        <f>(IFERROR(N147/L147,0))</f>
        <v>0</v>
      </c>
      <c r="P147" s="154">
        <f t="shared" ref="P147:U147" si="341">P24+P47+P83+P113+P129+P131+P135+P140+P143</f>
        <v>0</v>
      </c>
      <c r="Q147" s="154">
        <f t="shared" si="341"/>
        <v>0</v>
      </c>
      <c r="R147" s="154">
        <f t="shared" si="341"/>
        <v>0</v>
      </c>
      <c r="S147" s="154">
        <f t="shared" si="341"/>
        <v>0</v>
      </c>
      <c r="T147" s="154">
        <f t="shared" si="341"/>
        <v>0</v>
      </c>
      <c r="U147" s="154">
        <f t="shared" si="341"/>
        <v>0</v>
      </c>
      <c r="V147" s="154">
        <f t="shared" ref="V147:X147" si="342">V24+V47+V83+V113+V129+V131+V135+V140+V143</f>
        <v>0</v>
      </c>
      <c r="W147" s="156">
        <f>(IFERROR(V147/$E147,0))</f>
        <v>0</v>
      </c>
      <c r="X147" s="154">
        <f t="shared" si="342"/>
        <v>0</v>
      </c>
      <c r="Y147" s="156">
        <f>(IFERROR(X147/V147,0))</f>
        <v>0</v>
      </c>
      <c r="Z147" s="154">
        <f t="shared" ref="Z147:AE147" si="343">Z24+Z47+Z83+Z113+Z129+Z131+Z135+Z140+Z143</f>
        <v>0</v>
      </c>
      <c r="AA147" s="154">
        <f t="shared" si="343"/>
        <v>0</v>
      </c>
      <c r="AB147" s="154">
        <f t="shared" si="343"/>
        <v>0</v>
      </c>
      <c r="AC147" s="154">
        <f t="shared" si="343"/>
        <v>0</v>
      </c>
      <c r="AD147" s="154">
        <f t="shared" si="343"/>
        <v>0</v>
      </c>
      <c r="AE147" s="154">
        <f t="shared" si="343"/>
        <v>0</v>
      </c>
      <c r="AF147" s="154">
        <f t="shared" ref="AF147:AH147" si="344">AF24+AF47+AF83+AF113+AF129+AF131+AF135+AF140+AF143</f>
        <v>0</v>
      </c>
      <c r="AG147" s="156">
        <f>(IFERROR(AF147/$E147,0))</f>
        <v>0</v>
      </c>
      <c r="AH147" s="154">
        <f t="shared" si="344"/>
        <v>0</v>
      </c>
      <c r="AI147" s="156">
        <f>(IFERROR(AH147/AF147,0))</f>
        <v>0</v>
      </c>
      <c r="AJ147" s="154">
        <f t="shared" ref="AJ147:AO147" si="345">AJ24+AJ47+AJ83+AJ113+AJ129+AJ131+AJ135+AJ140+AJ143</f>
        <v>0</v>
      </c>
      <c r="AK147" s="154">
        <f t="shared" si="345"/>
        <v>0</v>
      </c>
      <c r="AL147" s="154">
        <f t="shared" si="345"/>
        <v>0</v>
      </c>
      <c r="AM147" s="154">
        <f t="shared" si="345"/>
        <v>0</v>
      </c>
      <c r="AN147" s="154">
        <f t="shared" si="345"/>
        <v>0</v>
      </c>
      <c r="AO147" s="154">
        <f t="shared" si="345"/>
        <v>0</v>
      </c>
      <c r="AP147" s="154">
        <f>AP24+AP47+AP83+AP113+AP129+AP131+AP135+AP140+AP143</f>
        <v>0</v>
      </c>
      <c r="AQ147" s="156">
        <f>(IFERROR(AP147/$E147,0))</f>
        <v>0</v>
      </c>
      <c r="AR147" s="154">
        <f>AR24+AR47+AR83+AR113+AR129+AR131+AR135+AR140+AR143</f>
        <v>0</v>
      </c>
      <c r="AS147" s="156">
        <f>(IFERROR(AR147/AP147,0))</f>
        <v>0</v>
      </c>
      <c r="AT147" s="154">
        <f>AT24+AT47+AT83+AT113+AT129+AT131+AT135+AT140+AT143</f>
        <v>0</v>
      </c>
      <c r="AU147" s="156">
        <f>(IFERROR(AT147/$E147,0))</f>
        <v>0</v>
      </c>
      <c r="AV147" s="154">
        <f>AV24+AV47+AV83+AV113+AV129+AV131+AV135+AV140+AV143</f>
        <v>0</v>
      </c>
      <c r="AW147" s="156">
        <f>(IFERROR(AV147/AT147,0))</f>
        <v>0</v>
      </c>
      <c r="AX147" s="154">
        <f>AX24+AX47+AX83+AX113+AX129+AX131+AX135+AX140+AX143</f>
        <v>0</v>
      </c>
    </row>
    <row r="148" spans="1:50" ht="14.25" thickTop="1" x14ac:dyDescent="0.2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3"/>
      <c r="AG148" s="13"/>
      <c r="AH148" s="13"/>
      <c r="AI148" s="11"/>
      <c r="AJ148" s="11"/>
      <c r="AK148" s="11"/>
      <c r="AL148" s="11"/>
      <c r="AM148" s="11"/>
      <c r="AN148" s="11"/>
      <c r="AO148" s="13"/>
      <c r="AP148" s="13"/>
      <c r="AQ148" s="13"/>
      <c r="AR148" s="13"/>
      <c r="AS148" s="13"/>
      <c r="AT148" s="13"/>
    </row>
  </sheetData>
  <mergeCells count="31">
    <mergeCell ref="AH22:AH23"/>
    <mergeCell ref="AI22:AI23"/>
    <mergeCell ref="AP22:AP23"/>
    <mergeCell ref="AQ22:AQ23"/>
    <mergeCell ref="AR22:AR23"/>
    <mergeCell ref="W22:W23"/>
    <mergeCell ref="X22:X23"/>
    <mergeCell ref="Y22:Y23"/>
    <mergeCell ref="AF22:AF23"/>
    <mergeCell ref="AG22:AG23"/>
    <mergeCell ref="L22:L23"/>
    <mergeCell ref="M22:M23"/>
    <mergeCell ref="N22:N23"/>
    <mergeCell ref="O22:O23"/>
    <mergeCell ref="V22:V23"/>
    <mergeCell ref="A18:AX18"/>
    <mergeCell ref="F21:O21"/>
    <mergeCell ref="P21:Y21"/>
    <mergeCell ref="Z21:AI21"/>
    <mergeCell ref="A21:A23"/>
    <mergeCell ref="B21:B23"/>
    <mergeCell ref="E21:E23"/>
    <mergeCell ref="C21:C23"/>
    <mergeCell ref="D21:D23"/>
    <mergeCell ref="AT21:AT23"/>
    <mergeCell ref="AU21:AU23"/>
    <mergeCell ref="AV21:AV23"/>
    <mergeCell ref="AW21:AW23"/>
    <mergeCell ref="AS22:AS23"/>
    <mergeCell ref="AJ21:AS21"/>
    <mergeCell ref="AX21:AX23"/>
  </mergeCells>
  <printOptions horizontalCentered="1"/>
  <pageMargins left="0" right="0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A18" sqref="A18:AX18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3" width="11" style="2" customWidth="1"/>
    <col min="4" max="5" width="10.5703125" style="1" customWidth="1"/>
    <col min="6" max="6" width="8.710937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3" width="9.42578125" style="1" customWidth="1"/>
    <col min="24" max="24" width="0" style="1" hidden="1" customWidth="1"/>
    <col min="25" max="25" width="12.7109375" style="1" hidden="1" customWidth="1"/>
    <col min="26" max="26" width="8.7109375" style="1" customWidth="1"/>
    <col min="27" max="27" width="0" style="1" hidden="1" customWidth="1"/>
    <col min="28" max="28" width="8.7109375" style="1" customWidth="1"/>
    <col min="29" max="29" width="0" style="1" hidden="1" customWidth="1"/>
    <col min="30" max="30" width="11.42578125" style="1"/>
    <col min="31" max="31" width="0" style="1" hidden="1" customWidth="1"/>
    <col min="32" max="33" width="11.42578125" style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3" width="11.42578125" style="1"/>
    <col min="44" max="45" width="0" style="1" hidden="1" customWidth="1"/>
    <col min="46" max="47" width="11.42578125" style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06" t="s">
        <v>214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ht="17.25" x14ac:dyDescent="0.3">
      <c r="A20" s="170" t="s">
        <v>210</v>
      </c>
      <c r="B20" s="171"/>
      <c r="C20" s="17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82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si="11"/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11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11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11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11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11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11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11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11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11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11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5">SUM(C48:C82)</f>
        <v>0</v>
      </c>
      <c r="D47" s="40">
        <f t="shared" si="65"/>
        <v>0</v>
      </c>
      <c r="E47" s="40">
        <f>SUM(E48:E82)</f>
        <v>0</v>
      </c>
      <c r="F47" s="67">
        <f>SUM(F48:F82)</f>
        <v>0</v>
      </c>
      <c r="G47" s="67">
        <f t="shared" ref="G47:J47" si="66">SUM(G48:G82)</f>
        <v>0</v>
      </c>
      <c r="H47" s="67">
        <f t="shared" si="66"/>
        <v>0</v>
      </c>
      <c r="I47" s="67">
        <f t="shared" si="66"/>
        <v>0</v>
      </c>
      <c r="J47" s="67">
        <f t="shared" si="66"/>
        <v>0</v>
      </c>
      <c r="K47" s="67">
        <f>SUM(K48:K82)</f>
        <v>0</v>
      </c>
      <c r="L47" s="40">
        <f t="shared" ref="L47:N47" si="67">SUM(L48:L82)</f>
        <v>0</v>
      </c>
      <c r="M47" s="26">
        <f t="shared" si="20"/>
        <v>0</v>
      </c>
      <c r="N47" s="40">
        <f t="shared" si="67"/>
        <v>0</v>
      </c>
      <c r="O47" s="26">
        <f t="shared" si="22"/>
        <v>0</v>
      </c>
      <c r="P47" s="67">
        <f t="shared" ref="P47:V47" si="68">SUM(P48:P82)</f>
        <v>0</v>
      </c>
      <c r="Q47" s="67">
        <f t="shared" si="68"/>
        <v>0</v>
      </c>
      <c r="R47" s="67">
        <f t="shared" si="68"/>
        <v>0</v>
      </c>
      <c r="S47" s="67">
        <f t="shared" si="68"/>
        <v>0</v>
      </c>
      <c r="T47" s="67">
        <f t="shared" si="68"/>
        <v>0</v>
      </c>
      <c r="U47" s="67">
        <f t="shared" si="68"/>
        <v>0</v>
      </c>
      <c r="V47" s="40">
        <f t="shared" si="68"/>
        <v>0</v>
      </c>
      <c r="W47" s="26">
        <f t="shared" si="23"/>
        <v>0</v>
      </c>
      <c r="X47" s="40">
        <f t="shared" ref="X47" si="69">SUM(X48:X82)</f>
        <v>0</v>
      </c>
      <c r="Y47" s="26">
        <f t="shared" si="25"/>
        <v>0</v>
      </c>
      <c r="Z47" s="67">
        <f t="shared" ref="Z47:AF47" si="70">SUM(Z48:Z82)</f>
        <v>0</v>
      </c>
      <c r="AA47" s="67">
        <f t="shared" si="70"/>
        <v>0</v>
      </c>
      <c r="AB47" s="67">
        <f t="shared" si="70"/>
        <v>0</v>
      </c>
      <c r="AC47" s="67">
        <f t="shared" si="70"/>
        <v>0</v>
      </c>
      <c r="AD47" s="67">
        <f t="shared" si="70"/>
        <v>0</v>
      </c>
      <c r="AE47" s="67">
        <f t="shared" si="70"/>
        <v>0</v>
      </c>
      <c r="AF47" s="40">
        <f t="shared" si="70"/>
        <v>0</v>
      </c>
      <c r="AG47" s="26">
        <f t="shared" si="26"/>
        <v>0</v>
      </c>
      <c r="AH47" s="40">
        <f t="shared" ref="AH47" si="71">SUM(AH48:AH82)</f>
        <v>0</v>
      </c>
      <c r="AI47" s="26">
        <f t="shared" si="28"/>
        <v>0</v>
      </c>
      <c r="AJ47" s="67">
        <f t="shared" ref="AJ47:AP47" si="72">SUM(AJ48:AJ82)</f>
        <v>0</v>
      </c>
      <c r="AK47" s="67">
        <f t="shared" si="72"/>
        <v>0</v>
      </c>
      <c r="AL47" s="67">
        <f t="shared" si="72"/>
        <v>0</v>
      </c>
      <c r="AM47" s="67">
        <f t="shared" si="72"/>
        <v>0</v>
      </c>
      <c r="AN47" s="67">
        <f t="shared" si="72"/>
        <v>0</v>
      </c>
      <c r="AO47" s="67">
        <f t="shared" si="72"/>
        <v>0</v>
      </c>
      <c r="AP47" s="40">
        <f t="shared" si="72"/>
        <v>0</v>
      </c>
      <c r="AQ47" s="26">
        <f t="shared" si="29"/>
        <v>0</v>
      </c>
      <c r="AR47" s="40">
        <f t="shared" ref="AR47" si="73">SUM(AR48:AR82)</f>
        <v>0</v>
      </c>
      <c r="AS47" s="26">
        <f t="shared" si="31"/>
        <v>0</v>
      </c>
      <c r="AT47" s="40">
        <f t="shared" ref="AT47" si="74">SUM(AT48:AT82)</f>
        <v>0</v>
      </c>
      <c r="AU47" s="26">
        <f t="shared" si="32"/>
        <v>0</v>
      </c>
      <c r="AV47" s="40">
        <f t="shared" ref="AV47" si="75">SUM(AV48:AV82)</f>
        <v>0</v>
      </c>
      <c r="AW47" s="26">
        <f t="shared" si="11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6">SUM(C48:D48)</f>
        <v>0</v>
      </c>
      <c r="F48" s="56"/>
      <c r="G48" s="56"/>
      <c r="H48" s="36"/>
      <c r="I48" s="36"/>
      <c r="J48" s="36"/>
      <c r="K48" s="36"/>
      <c r="L48" s="33">
        <f t="shared" ref="L48:L82" si="77">F48+H48+J48</f>
        <v>0</v>
      </c>
      <c r="M48" s="34">
        <f t="shared" si="20"/>
        <v>0</v>
      </c>
      <c r="N48" s="33">
        <f t="shared" ref="N48:N82" si="78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79">P48+R48+T48</f>
        <v>0</v>
      </c>
      <c r="W48" s="34">
        <f t="shared" si="23"/>
        <v>0</v>
      </c>
      <c r="X48" s="33">
        <f t="shared" ref="X48:X82" si="80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1">Z48+AB48+AD48</f>
        <v>0</v>
      </c>
      <c r="AG48" s="34">
        <f t="shared" si="26"/>
        <v>0</v>
      </c>
      <c r="AH48" s="33">
        <f t="shared" ref="AH48:AH82" si="82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3">AJ48+AL48+AN48</f>
        <v>0</v>
      </c>
      <c r="AQ48" s="34">
        <f t="shared" si="29"/>
        <v>0</v>
      </c>
      <c r="AR48" s="33">
        <f t="shared" ref="AR48:AR82" si="84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11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6"/>
        <v>0</v>
      </c>
      <c r="F49" s="56"/>
      <c r="G49" s="56"/>
      <c r="H49" s="36"/>
      <c r="I49" s="36"/>
      <c r="J49" s="36"/>
      <c r="K49" s="36"/>
      <c r="L49" s="33">
        <f t="shared" si="77"/>
        <v>0</v>
      </c>
      <c r="M49" s="34">
        <f t="shared" si="20"/>
        <v>0</v>
      </c>
      <c r="N49" s="33">
        <f t="shared" si="78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79"/>
        <v>0</v>
      </c>
      <c r="W49" s="34">
        <f t="shared" si="23"/>
        <v>0</v>
      </c>
      <c r="X49" s="33">
        <f t="shared" si="80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1"/>
        <v>0</v>
      </c>
      <c r="AG49" s="34">
        <f t="shared" si="26"/>
        <v>0</v>
      </c>
      <c r="AH49" s="33">
        <f t="shared" si="82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3"/>
        <v>0</v>
      </c>
      <c r="AQ49" s="34">
        <f t="shared" si="29"/>
        <v>0</v>
      </c>
      <c r="AR49" s="33">
        <f t="shared" si="84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11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6"/>
        <v>0</v>
      </c>
      <c r="F50" s="56"/>
      <c r="G50" s="56"/>
      <c r="H50" s="36"/>
      <c r="I50" s="36"/>
      <c r="J50" s="36"/>
      <c r="K50" s="36"/>
      <c r="L50" s="33">
        <f t="shared" si="77"/>
        <v>0</v>
      </c>
      <c r="M50" s="34">
        <f t="shared" si="20"/>
        <v>0</v>
      </c>
      <c r="N50" s="33">
        <f t="shared" si="78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79"/>
        <v>0</v>
      </c>
      <c r="W50" s="34">
        <f t="shared" si="23"/>
        <v>0</v>
      </c>
      <c r="X50" s="33">
        <f t="shared" si="80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1"/>
        <v>0</v>
      </c>
      <c r="AG50" s="34">
        <f t="shared" si="26"/>
        <v>0</v>
      </c>
      <c r="AH50" s="33">
        <f t="shared" si="82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3"/>
        <v>0</v>
      </c>
      <c r="AQ50" s="34">
        <f t="shared" si="29"/>
        <v>0</v>
      </c>
      <c r="AR50" s="33">
        <f t="shared" si="84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11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6"/>
        <v>0</v>
      </c>
      <c r="F51" s="56"/>
      <c r="G51" s="56"/>
      <c r="H51" s="36"/>
      <c r="I51" s="36"/>
      <c r="J51" s="36"/>
      <c r="K51" s="36"/>
      <c r="L51" s="33">
        <f t="shared" si="77"/>
        <v>0</v>
      </c>
      <c r="M51" s="34">
        <f t="shared" si="20"/>
        <v>0</v>
      </c>
      <c r="N51" s="33">
        <f t="shared" si="78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79"/>
        <v>0</v>
      </c>
      <c r="W51" s="34">
        <f t="shared" si="23"/>
        <v>0</v>
      </c>
      <c r="X51" s="33">
        <f t="shared" si="80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1"/>
        <v>0</v>
      </c>
      <c r="AG51" s="34">
        <f t="shared" si="26"/>
        <v>0</v>
      </c>
      <c r="AH51" s="33">
        <f t="shared" si="82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3"/>
        <v>0</v>
      </c>
      <c r="AQ51" s="34">
        <f t="shared" si="29"/>
        <v>0</v>
      </c>
      <c r="AR51" s="33">
        <f t="shared" si="84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11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6"/>
        <v>0</v>
      </c>
      <c r="F52" s="56"/>
      <c r="G52" s="56"/>
      <c r="H52" s="36"/>
      <c r="I52" s="36"/>
      <c r="J52" s="36"/>
      <c r="K52" s="36"/>
      <c r="L52" s="33">
        <f t="shared" si="77"/>
        <v>0</v>
      </c>
      <c r="M52" s="34">
        <f t="shared" si="20"/>
        <v>0</v>
      </c>
      <c r="N52" s="33">
        <f t="shared" si="78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79"/>
        <v>0</v>
      </c>
      <c r="W52" s="34">
        <f t="shared" si="23"/>
        <v>0</v>
      </c>
      <c r="X52" s="33">
        <f t="shared" si="80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1"/>
        <v>0</v>
      </c>
      <c r="AG52" s="34">
        <f t="shared" si="26"/>
        <v>0</v>
      </c>
      <c r="AH52" s="33">
        <f t="shared" si="82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3"/>
        <v>0</v>
      </c>
      <c r="AQ52" s="34">
        <f t="shared" si="29"/>
        <v>0</v>
      </c>
      <c r="AR52" s="33">
        <f t="shared" si="84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11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6"/>
        <v>0</v>
      </c>
      <c r="F53" s="56"/>
      <c r="G53" s="56"/>
      <c r="H53" s="36"/>
      <c r="I53" s="36"/>
      <c r="J53" s="36"/>
      <c r="K53" s="36"/>
      <c r="L53" s="33">
        <f t="shared" si="77"/>
        <v>0</v>
      </c>
      <c r="M53" s="34">
        <f t="shared" si="20"/>
        <v>0</v>
      </c>
      <c r="N53" s="33">
        <f t="shared" si="78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79"/>
        <v>0</v>
      </c>
      <c r="W53" s="34">
        <f t="shared" si="23"/>
        <v>0</v>
      </c>
      <c r="X53" s="33">
        <f t="shared" si="80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1"/>
        <v>0</v>
      </c>
      <c r="AG53" s="34">
        <f t="shared" si="26"/>
        <v>0</v>
      </c>
      <c r="AH53" s="33">
        <f t="shared" si="82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3"/>
        <v>0</v>
      </c>
      <c r="AQ53" s="34">
        <f t="shared" si="29"/>
        <v>0</v>
      </c>
      <c r="AR53" s="33">
        <f t="shared" si="84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11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6"/>
        <v>0</v>
      </c>
      <c r="F54" s="56"/>
      <c r="G54" s="56"/>
      <c r="H54" s="36"/>
      <c r="I54" s="36"/>
      <c r="J54" s="36"/>
      <c r="K54" s="36"/>
      <c r="L54" s="33">
        <f t="shared" si="77"/>
        <v>0</v>
      </c>
      <c r="M54" s="34">
        <f t="shared" si="20"/>
        <v>0</v>
      </c>
      <c r="N54" s="33">
        <f t="shared" si="78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79"/>
        <v>0</v>
      </c>
      <c r="W54" s="34">
        <f t="shared" si="23"/>
        <v>0</v>
      </c>
      <c r="X54" s="33">
        <f t="shared" si="80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1"/>
        <v>0</v>
      </c>
      <c r="AG54" s="34">
        <f t="shared" si="26"/>
        <v>0</v>
      </c>
      <c r="AH54" s="33">
        <f t="shared" si="82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3"/>
        <v>0</v>
      </c>
      <c r="AQ54" s="34">
        <f t="shared" si="29"/>
        <v>0</v>
      </c>
      <c r="AR54" s="33">
        <f t="shared" si="84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11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6"/>
        <v>0</v>
      </c>
      <c r="F55" s="56"/>
      <c r="G55" s="56"/>
      <c r="H55" s="36"/>
      <c r="I55" s="36"/>
      <c r="J55" s="36"/>
      <c r="K55" s="36"/>
      <c r="L55" s="33">
        <f t="shared" si="77"/>
        <v>0</v>
      </c>
      <c r="M55" s="34">
        <f t="shared" si="20"/>
        <v>0</v>
      </c>
      <c r="N55" s="33">
        <f t="shared" si="78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79"/>
        <v>0</v>
      </c>
      <c r="W55" s="34">
        <f t="shared" si="23"/>
        <v>0</v>
      </c>
      <c r="X55" s="33">
        <f t="shared" si="80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1"/>
        <v>0</v>
      </c>
      <c r="AG55" s="34">
        <f t="shared" si="26"/>
        <v>0</v>
      </c>
      <c r="AH55" s="33">
        <f t="shared" si="82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3"/>
        <v>0</v>
      </c>
      <c r="AQ55" s="34">
        <f t="shared" si="29"/>
        <v>0</v>
      </c>
      <c r="AR55" s="33">
        <f t="shared" si="84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11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6"/>
        <v>0</v>
      </c>
      <c r="F56" s="56"/>
      <c r="G56" s="56"/>
      <c r="H56" s="36"/>
      <c r="I56" s="36"/>
      <c r="J56" s="36"/>
      <c r="K56" s="36"/>
      <c r="L56" s="33">
        <f t="shared" si="77"/>
        <v>0</v>
      </c>
      <c r="M56" s="34">
        <f t="shared" si="20"/>
        <v>0</v>
      </c>
      <c r="N56" s="33">
        <f t="shared" si="78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79"/>
        <v>0</v>
      </c>
      <c r="W56" s="34">
        <f t="shared" si="23"/>
        <v>0</v>
      </c>
      <c r="X56" s="33">
        <f t="shared" si="80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1"/>
        <v>0</v>
      </c>
      <c r="AG56" s="34">
        <f t="shared" si="26"/>
        <v>0</v>
      </c>
      <c r="AH56" s="33">
        <f t="shared" si="82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3"/>
        <v>0</v>
      </c>
      <c r="AQ56" s="34">
        <f t="shared" si="29"/>
        <v>0</v>
      </c>
      <c r="AR56" s="33">
        <f t="shared" si="84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11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6"/>
        <v>0</v>
      </c>
      <c r="F57" s="65"/>
      <c r="G57" s="65"/>
      <c r="H57" s="66"/>
      <c r="I57" s="66"/>
      <c r="J57" s="66"/>
      <c r="K57" s="66"/>
      <c r="L57" s="33">
        <f t="shared" si="77"/>
        <v>0</v>
      </c>
      <c r="M57" s="34">
        <f t="shared" si="20"/>
        <v>0</v>
      </c>
      <c r="N57" s="33">
        <f t="shared" si="78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79"/>
        <v>0</v>
      </c>
      <c r="W57" s="34">
        <f t="shared" si="23"/>
        <v>0</v>
      </c>
      <c r="X57" s="33">
        <f t="shared" si="80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1"/>
        <v>0</v>
      </c>
      <c r="AG57" s="34">
        <f t="shared" si="26"/>
        <v>0</v>
      </c>
      <c r="AH57" s="33">
        <f t="shared" si="82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3"/>
        <v>0</v>
      </c>
      <c r="AQ57" s="34">
        <f t="shared" si="29"/>
        <v>0</v>
      </c>
      <c r="AR57" s="33">
        <f t="shared" si="84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11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6"/>
        <v>0</v>
      </c>
      <c r="F58" s="65"/>
      <c r="G58" s="65"/>
      <c r="H58" s="66"/>
      <c r="I58" s="66"/>
      <c r="J58" s="66"/>
      <c r="K58" s="66"/>
      <c r="L58" s="33">
        <f t="shared" si="77"/>
        <v>0</v>
      </c>
      <c r="M58" s="34">
        <f t="shared" si="20"/>
        <v>0</v>
      </c>
      <c r="N58" s="33">
        <f t="shared" si="78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79"/>
        <v>0</v>
      </c>
      <c r="W58" s="34">
        <f t="shared" si="23"/>
        <v>0</v>
      </c>
      <c r="X58" s="33">
        <f t="shared" si="80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1"/>
        <v>0</v>
      </c>
      <c r="AG58" s="34">
        <f t="shared" si="26"/>
        <v>0</v>
      </c>
      <c r="AH58" s="33">
        <f t="shared" si="82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3"/>
        <v>0</v>
      </c>
      <c r="AQ58" s="34">
        <f t="shared" si="29"/>
        <v>0</v>
      </c>
      <c r="AR58" s="33">
        <f t="shared" si="84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11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6"/>
        <v>0</v>
      </c>
      <c r="F59" s="65"/>
      <c r="G59" s="65"/>
      <c r="H59" s="66"/>
      <c r="I59" s="66"/>
      <c r="J59" s="66"/>
      <c r="K59" s="66"/>
      <c r="L59" s="33">
        <f t="shared" si="77"/>
        <v>0</v>
      </c>
      <c r="M59" s="34">
        <f t="shared" si="20"/>
        <v>0</v>
      </c>
      <c r="N59" s="33">
        <f t="shared" si="78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79"/>
        <v>0</v>
      </c>
      <c r="W59" s="34">
        <f t="shared" si="23"/>
        <v>0</v>
      </c>
      <c r="X59" s="33">
        <f t="shared" si="80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1"/>
        <v>0</v>
      </c>
      <c r="AG59" s="34">
        <f t="shared" si="26"/>
        <v>0</v>
      </c>
      <c r="AH59" s="33">
        <f t="shared" si="82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3"/>
        <v>0</v>
      </c>
      <c r="AQ59" s="34">
        <f t="shared" si="29"/>
        <v>0</v>
      </c>
      <c r="AR59" s="33">
        <f t="shared" si="84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11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6"/>
        <v>0</v>
      </c>
      <c r="F60" s="56"/>
      <c r="G60" s="56"/>
      <c r="H60" s="36"/>
      <c r="I60" s="36"/>
      <c r="J60" s="36"/>
      <c r="K60" s="36"/>
      <c r="L60" s="33">
        <f t="shared" si="77"/>
        <v>0</v>
      </c>
      <c r="M60" s="34">
        <f t="shared" si="20"/>
        <v>0</v>
      </c>
      <c r="N60" s="33">
        <f t="shared" si="78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79"/>
        <v>0</v>
      </c>
      <c r="W60" s="34">
        <f t="shared" si="23"/>
        <v>0</v>
      </c>
      <c r="X60" s="33">
        <f t="shared" si="80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1"/>
        <v>0</v>
      </c>
      <c r="AG60" s="34">
        <f t="shared" si="26"/>
        <v>0</v>
      </c>
      <c r="AH60" s="33">
        <f t="shared" si="82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3"/>
        <v>0</v>
      </c>
      <c r="AQ60" s="34">
        <f t="shared" si="29"/>
        <v>0</v>
      </c>
      <c r="AR60" s="33">
        <f t="shared" si="84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11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6"/>
        <v>0</v>
      </c>
      <c r="F61" s="56"/>
      <c r="G61" s="56"/>
      <c r="H61" s="36"/>
      <c r="I61" s="36"/>
      <c r="J61" s="36"/>
      <c r="K61" s="36"/>
      <c r="L61" s="33">
        <f t="shared" si="77"/>
        <v>0</v>
      </c>
      <c r="M61" s="34">
        <f t="shared" si="20"/>
        <v>0</v>
      </c>
      <c r="N61" s="33">
        <f t="shared" si="78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79"/>
        <v>0</v>
      </c>
      <c r="W61" s="34">
        <f t="shared" si="23"/>
        <v>0</v>
      </c>
      <c r="X61" s="33">
        <f t="shared" si="80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1"/>
        <v>0</v>
      </c>
      <c r="AG61" s="34">
        <f t="shared" si="26"/>
        <v>0</v>
      </c>
      <c r="AH61" s="33">
        <f t="shared" si="82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3"/>
        <v>0</v>
      </c>
      <c r="AQ61" s="34">
        <f t="shared" si="29"/>
        <v>0</v>
      </c>
      <c r="AR61" s="33">
        <f t="shared" si="84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11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6"/>
        <v>0</v>
      </c>
      <c r="F62" s="56"/>
      <c r="G62" s="56"/>
      <c r="H62" s="36"/>
      <c r="I62" s="36"/>
      <c r="J62" s="36"/>
      <c r="K62" s="36"/>
      <c r="L62" s="33">
        <f t="shared" si="77"/>
        <v>0</v>
      </c>
      <c r="M62" s="34">
        <f t="shared" si="20"/>
        <v>0</v>
      </c>
      <c r="N62" s="33">
        <f t="shared" si="78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79"/>
        <v>0</v>
      </c>
      <c r="W62" s="34">
        <f t="shared" si="23"/>
        <v>0</v>
      </c>
      <c r="X62" s="33">
        <f t="shared" si="80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1"/>
        <v>0</v>
      </c>
      <c r="AG62" s="34">
        <f t="shared" si="26"/>
        <v>0</v>
      </c>
      <c r="AH62" s="33">
        <f t="shared" si="82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3"/>
        <v>0</v>
      </c>
      <c r="AQ62" s="34">
        <f t="shared" si="29"/>
        <v>0</v>
      </c>
      <c r="AR62" s="33">
        <f t="shared" si="84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11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6"/>
        <v>0</v>
      </c>
      <c r="F63" s="56"/>
      <c r="G63" s="56"/>
      <c r="H63" s="36"/>
      <c r="I63" s="36"/>
      <c r="J63" s="36"/>
      <c r="K63" s="36"/>
      <c r="L63" s="33">
        <f t="shared" si="77"/>
        <v>0</v>
      </c>
      <c r="M63" s="34">
        <f t="shared" si="20"/>
        <v>0</v>
      </c>
      <c r="N63" s="33">
        <f t="shared" si="78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79"/>
        <v>0</v>
      </c>
      <c r="W63" s="34">
        <f t="shared" si="23"/>
        <v>0</v>
      </c>
      <c r="X63" s="33">
        <f t="shared" si="80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1"/>
        <v>0</v>
      </c>
      <c r="AG63" s="34">
        <f t="shared" si="26"/>
        <v>0</v>
      </c>
      <c r="AH63" s="33">
        <f t="shared" si="82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3"/>
        <v>0</v>
      </c>
      <c r="AQ63" s="34">
        <f t="shared" si="29"/>
        <v>0</v>
      </c>
      <c r="AR63" s="33">
        <f t="shared" si="84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11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6"/>
        <v>0</v>
      </c>
      <c r="F64" s="56"/>
      <c r="G64" s="56"/>
      <c r="H64" s="36"/>
      <c r="I64" s="36"/>
      <c r="J64" s="36"/>
      <c r="K64" s="36"/>
      <c r="L64" s="33">
        <f t="shared" si="77"/>
        <v>0</v>
      </c>
      <c r="M64" s="34">
        <f t="shared" si="20"/>
        <v>0</v>
      </c>
      <c r="N64" s="33">
        <f t="shared" si="78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79"/>
        <v>0</v>
      </c>
      <c r="W64" s="34">
        <f t="shared" si="23"/>
        <v>0</v>
      </c>
      <c r="X64" s="33">
        <f t="shared" si="80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1"/>
        <v>0</v>
      </c>
      <c r="AG64" s="34">
        <f t="shared" si="26"/>
        <v>0</v>
      </c>
      <c r="AH64" s="33">
        <f t="shared" si="82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3"/>
        <v>0</v>
      </c>
      <c r="AQ64" s="34">
        <f t="shared" si="29"/>
        <v>0</v>
      </c>
      <c r="AR64" s="33">
        <f t="shared" si="84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11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6"/>
        <v>0</v>
      </c>
      <c r="F65" s="56">
        <v>0</v>
      </c>
      <c r="G65" s="56"/>
      <c r="H65" s="36"/>
      <c r="I65" s="36"/>
      <c r="J65" s="36"/>
      <c r="K65" s="36"/>
      <c r="L65" s="33">
        <f t="shared" si="77"/>
        <v>0</v>
      </c>
      <c r="M65" s="34">
        <f t="shared" si="20"/>
        <v>0</v>
      </c>
      <c r="N65" s="33">
        <f t="shared" si="78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79"/>
        <v>0</v>
      </c>
      <c r="W65" s="34">
        <f t="shared" si="23"/>
        <v>0</v>
      </c>
      <c r="X65" s="33">
        <f t="shared" si="80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1"/>
        <v>0</v>
      </c>
      <c r="AG65" s="34">
        <f t="shared" si="26"/>
        <v>0</v>
      </c>
      <c r="AH65" s="33">
        <f t="shared" si="82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3"/>
        <v>0</v>
      </c>
      <c r="AQ65" s="34">
        <f t="shared" si="29"/>
        <v>0</v>
      </c>
      <c r="AR65" s="33">
        <f t="shared" si="84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11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6"/>
        <v>0</v>
      </c>
      <c r="F66" s="56"/>
      <c r="G66" s="56"/>
      <c r="H66" s="36"/>
      <c r="I66" s="36"/>
      <c r="J66" s="36"/>
      <c r="K66" s="36"/>
      <c r="L66" s="33">
        <f t="shared" si="77"/>
        <v>0</v>
      </c>
      <c r="M66" s="34">
        <f t="shared" si="20"/>
        <v>0</v>
      </c>
      <c r="N66" s="33">
        <f t="shared" si="78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79"/>
        <v>0</v>
      </c>
      <c r="W66" s="34">
        <f t="shared" si="23"/>
        <v>0</v>
      </c>
      <c r="X66" s="33">
        <f t="shared" si="80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1"/>
        <v>0</v>
      </c>
      <c r="AG66" s="34">
        <f t="shared" si="26"/>
        <v>0</v>
      </c>
      <c r="AH66" s="33">
        <f t="shared" si="82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3"/>
        <v>0</v>
      </c>
      <c r="AQ66" s="34">
        <f t="shared" si="29"/>
        <v>0</v>
      </c>
      <c r="AR66" s="33">
        <f t="shared" si="84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11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6"/>
        <v>0</v>
      </c>
      <c r="F67" s="56">
        <v>0</v>
      </c>
      <c r="G67" s="56"/>
      <c r="H67" s="36"/>
      <c r="I67" s="36"/>
      <c r="J67" s="36"/>
      <c r="K67" s="36"/>
      <c r="L67" s="33">
        <f t="shared" si="77"/>
        <v>0</v>
      </c>
      <c r="M67" s="34">
        <f t="shared" si="20"/>
        <v>0</v>
      </c>
      <c r="N67" s="33">
        <f t="shared" si="78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79"/>
        <v>0</v>
      </c>
      <c r="W67" s="34">
        <f t="shared" si="23"/>
        <v>0</v>
      </c>
      <c r="X67" s="33">
        <f t="shared" si="80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1"/>
        <v>0</v>
      </c>
      <c r="AG67" s="34">
        <f t="shared" si="26"/>
        <v>0</v>
      </c>
      <c r="AH67" s="33">
        <f t="shared" si="82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3"/>
        <v>0</v>
      </c>
      <c r="AQ67" s="34">
        <f t="shared" si="29"/>
        <v>0</v>
      </c>
      <c r="AR67" s="33">
        <f t="shared" si="84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11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6"/>
        <v>0</v>
      </c>
      <c r="F68" s="56"/>
      <c r="G68" s="56"/>
      <c r="H68" s="36"/>
      <c r="I68" s="36"/>
      <c r="J68" s="36"/>
      <c r="K68" s="36"/>
      <c r="L68" s="33">
        <f t="shared" si="77"/>
        <v>0</v>
      </c>
      <c r="M68" s="34">
        <f t="shared" si="20"/>
        <v>0</v>
      </c>
      <c r="N68" s="33">
        <f t="shared" si="78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79"/>
        <v>0</v>
      </c>
      <c r="W68" s="34">
        <f t="shared" si="23"/>
        <v>0</v>
      </c>
      <c r="X68" s="33">
        <f t="shared" si="80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1"/>
        <v>0</v>
      </c>
      <c r="AG68" s="34">
        <f t="shared" si="26"/>
        <v>0</v>
      </c>
      <c r="AH68" s="33">
        <f t="shared" si="82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3"/>
        <v>0</v>
      </c>
      <c r="AQ68" s="34">
        <f t="shared" si="29"/>
        <v>0</v>
      </c>
      <c r="AR68" s="33">
        <f t="shared" si="84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11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6"/>
        <v>0</v>
      </c>
      <c r="F69" s="56"/>
      <c r="G69" s="56"/>
      <c r="H69" s="36"/>
      <c r="I69" s="36"/>
      <c r="J69" s="36"/>
      <c r="K69" s="36"/>
      <c r="L69" s="33">
        <f t="shared" si="77"/>
        <v>0</v>
      </c>
      <c r="M69" s="34">
        <f t="shared" si="20"/>
        <v>0</v>
      </c>
      <c r="N69" s="33">
        <f t="shared" si="78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79"/>
        <v>0</v>
      </c>
      <c r="W69" s="34">
        <f t="shared" si="23"/>
        <v>0</v>
      </c>
      <c r="X69" s="33">
        <f t="shared" si="80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1"/>
        <v>0</v>
      </c>
      <c r="AG69" s="34">
        <f t="shared" si="26"/>
        <v>0</v>
      </c>
      <c r="AH69" s="33">
        <f t="shared" si="82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3"/>
        <v>0</v>
      </c>
      <c r="AQ69" s="34">
        <f t="shared" si="29"/>
        <v>0</v>
      </c>
      <c r="AR69" s="33">
        <f t="shared" si="84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11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6"/>
        <v>0</v>
      </c>
      <c r="F70" s="56"/>
      <c r="G70" s="56"/>
      <c r="H70" s="36"/>
      <c r="I70" s="36"/>
      <c r="J70" s="36"/>
      <c r="K70" s="36"/>
      <c r="L70" s="33">
        <f t="shared" si="77"/>
        <v>0</v>
      </c>
      <c r="M70" s="34">
        <f t="shared" si="20"/>
        <v>0</v>
      </c>
      <c r="N70" s="33">
        <f t="shared" si="78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79"/>
        <v>0</v>
      </c>
      <c r="W70" s="34">
        <f t="shared" si="23"/>
        <v>0</v>
      </c>
      <c r="X70" s="33">
        <f t="shared" si="80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1"/>
        <v>0</v>
      </c>
      <c r="AG70" s="34">
        <f t="shared" si="26"/>
        <v>0</v>
      </c>
      <c r="AH70" s="33">
        <f t="shared" si="82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3"/>
        <v>0</v>
      </c>
      <c r="AQ70" s="34">
        <f t="shared" si="29"/>
        <v>0</v>
      </c>
      <c r="AR70" s="33">
        <f t="shared" si="84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11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6"/>
        <v>0</v>
      </c>
      <c r="F71" s="69"/>
      <c r="G71" s="69"/>
      <c r="H71" s="64"/>
      <c r="I71" s="64"/>
      <c r="J71" s="64"/>
      <c r="K71" s="64"/>
      <c r="L71" s="33">
        <f t="shared" si="77"/>
        <v>0</v>
      </c>
      <c r="M71" s="34">
        <f t="shared" si="20"/>
        <v>0</v>
      </c>
      <c r="N71" s="33">
        <f t="shared" si="78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79"/>
        <v>0</v>
      </c>
      <c r="W71" s="34">
        <f t="shared" si="23"/>
        <v>0</v>
      </c>
      <c r="X71" s="33">
        <f t="shared" si="80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1"/>
        <v>0</v>
      </c>
      <c r="AG71" s="34">
        <f t="shared" si="26"/>
        <v>0</v>
      </c>
      <c r="AH71" s="33">
        <f t="shared" si="82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3"/>
        <v>0</v>
      </c>
      <c r="AQ71" s="34">
        <f t="shared" si="29"/>
        <v>0</v>
      </c>
      <c r="AR71" s="33">
        <f t="shared" si="84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11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6"/>
        <v>0</v>
      </c>
      <c r="F72" s="56"/>
      <c r="G72" s="56"/>
      <c r="H72" s="36"/>
      <c r="I72" s="36"/>
      <c r="J72" s="36"/>
      <c r="K72" s="36"/>
      <c r="L72" s="33">
        <f t="shared" si="77"/>
        <v>0</v>
      </c>
      <c r="M72" s="34">
        <f t="shared" si="20"/>
        <v>0</v>
      </c>
      <c r="N72" s="33">
        <f t="shared" si="78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79"/>
        <v>0</v>
      </c>
      <c r="W72" s="34">
        <f t="shared" si="23"/>
        <v>0</v>
      </c>
      <c r="X72" s="33">
        <f t="shared" si="80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1"/>
        <v>0</v>
      </c>
      <c r="AG72" s="34">
        <f t="shared" si="26"/>
        <v>0</v>
      </c>
      <c r="AH72" s="33">
        <f t="shared" si="82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3"/>
        <v>0</v>
      </c>
      <c r="AQ72" s="34">
        <f t="shared" si="29"/>
        <v>0</v>
      </c>
      <c r="AR72" s="33">
        <f t="shared" si="84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11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6"/>
        <v>0</v>
      </c>
      <c r="F73" s="56"/>
      <c r="G73" s="56"/>
      <c r="H73" s="36"/>
      <c r="I73" s="36"/>
      <c r="J73" s="36"/>
      <c r="K73" s="36"/>
      <c r="L73" s="33">
        <f t="shared" si="77"/>
        <v>0</v>
      </c>
      <c r="M73" s="34">
        <f t="shared" si="20"/>
        <v>0</v>
      </c>
      <c r="N73" s="33">
        <f t="shared" si="78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79"/>
        <v>0</v>
      </c>
      <c r="W73" s="34">
        <f t="shared" si="23"/>
        <v>0</v>
      </c>
      <c r="X73" s="33">
        <f t="shared" si="80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1"/>
        <v>0</v>
      </c>
      <c r="AG73" s="34">
        <f t="shared" si="26"/>
        <v>0</v>
      </c>
      <c r="AH73" s="33">
        <f t="shared" si="82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3"/>
        <v>0</v>
      </c>
      <c r="AQ73" s="34">
        <f t="shared" si="29"/>
        <v>0</v>
      </c>
      <c r="AR73" s="33">
        <f t="shared" si="84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11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6"/>
        <v>0</v>
      </c>
      <c r="F74" s="56"/>
      <c r="G74" s="56"/>
      <c r="H74" s="36"/>
      <c r="I74" s="36"/>
      <c r="J74" s="36"/>
      <c r="K74" s="36"/>
      <c r="L74" s="33">
        <f t="shared" si="77"/>
        <v>0</v>
      </c>
      <c r="M74" s="34">
        <f t="shared" si="20"/>
        <v>0</v>
      </c>
      <c r="N74" s="33">
        <f t="shared" si="78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79"/>
        <v>0</v>
      </c>
      <c r="W74" s="34">
        <f t="shared" si="23"/>
        <v>0</v>
      </c>
      <c r="X74" s="33">
        <f t="shared" si="80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1"/>
        <v>0</v>
      </c>
      <c r="AG74" s="34">
        <f t="shared" si="26"/>
        <v>0</v>
      </c>
      <c r="AH74" s="33">
        <f t="shared" si="82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3"/>
        <v>0</v>
      </c>
      <c r="AQ74" s="34">
        <f t="shared" si="29"/>
        <v>0</v>
      </c>
      <c r="AR74" s="33">
        <f t="shared" si="84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11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6"/>
        <v>0</v>
      </c>
      <c r="F75" s="56"/>
      <c r="G75" s="56"/>
      <c r="H75" s="36"/>
      <c r="I75" s="36"/>
      <c r="J75" s="36"/>
      <c r="K75" s="36"/>
      <c r="L75" s="33">
        <f t="shared" si="77"/>
        <v>0</v>
      </c>
      <c r="M75" s="34">
        <f t="shared" si="20"/>
        <v>0</v>
      </c>
      <c r="N75" s="33">
        <f t="shared" si="78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79"/>
        <v>0</v>
      </c>
      <c r="W75" s="34">
        <f t="shared" si="23"/>
        <v>0</v>
      </c>
      <c r="X75" s="33">
        <f t="shared" si="80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1"/>
        <v>0</v>
      </c>
      <c r="AG75" s="34">
        <f t="shared" si="26"/>
        <v>0</v>
      </c>
      <c r="AH75" s="33">
        <f t="shared" si="82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3"/>
        <v>0</v>
      </c>
      <c r="AQ75" s="34">
        <f t="shared" si="29"/>
        <v>0</v>
      </c>
      <c r="AR75" s="33">
        <f t="shared" si="84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11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6"/>
        <v>0</v>
      </c>
      <c r="F76" s="56"/>
      <c r="G76" s="56"/>
      <c r="H76" s="36"/>
      <c r="I76" s="36"/>
      <c r="J76" s="36"/>
      <c r="K76" s="36"/>
      <c r="L76" s="33">
        <f t="shared" si="77"/>
        <v>0</v>
      </c>
      <c r="M76" s="34">
        <f t="shared" si="20"/>
        <v>0</v>
      </c>
      <c r="N76" s="33">
        <f t="shared" si="78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79"/>
        <v>0</v>
      </c>
      <c r="W76" s="34">
        <f t="shared" si="23"/>
        <v>0</v>
      </c>
      <c r="X76" s="33">
        <f t="shared" si="80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1"/>
        <v>0</v>
      </c>
      <c r="AG76" s="34">
        <f t="shared" si="26"/>
        <v>0</v>
      </c>
      <c r="AH76" s="33">
        <f t="shared" si="82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3"/>
        <v>0</v>
      </c>
      <c r="AQ76" s="34">
        <f t="shared" si="29"/>
        <v>0</v>
      </c>
      <c r="AR76" s="33">
        <f t="shared" si="84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11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6"/>
        <v>0</v>
      </c>
      <c r="F77" s="56"/>
      <c r="G77" s="56"/>
      <c r="H77" s="36"/>
      <c r="I77" s="36"/>
      <c r="J77" s="36"/>
      <c r="K77" s="36"/>
      <c r="L77" s="33">
        <f t="shared" si="77"/>
        <v>0</v>
      </c>
      <c r="M77" s="34">
        <f t="shared" si="20"/>
        <v>0</v>
      </c>
      <c r="N77" s="33">
        <f t="shared" si="78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79"/>
        <v>0</v>
      </c>
      <c r="W77" s="34">
        <f t="shared" si="23"/>
        <v>0</v>
      </c>
      <c r="X77" s="33">
        <f t="shared" si="80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1"/>
        <v>0</v>
      </c>
      <c r="AG77" s="34">
        <f t="shared" si="26"/>
        <v>0</v>
      </c>
      <c r="AH77" s="33">
        <f t="shared" si="82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3"/>
        <v>0</v>
      </c>
      <c r="AQ77" s="34">
        <f t="shared" si="29"/>
        <v>0</v>
      </c>
      <c r="AR77" s="33">
        <f t="shared" si="84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11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6"/>
        <v>0</v>
      </c>
      <c r="F78" s="56"/>
      <c r="G78" s="56"/>
      <c r="H78" s="36"/>
      <c r="I78" s="36"/>
      <c r="J78" s="36"/>
      <c r="K78" s="36"/>
      <c r="L78" s="33">
        <f t="shared" si="77"/>
        <v>0</v>
      </c>
      <c r="M78" s="34">
        <f t="shared" si="20"/>
        <v>0</v>
      </c>
      <c r="N78" s="33">
        <f t="shared" si="78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79"/>
        <v>0</v>
      </c>
      <c r="W78" s="34">
        <f t="shared" si="23"/>
        <v>0</v>
      </c>
      <c r="X78" s="33">
        <f t="shared" si="80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1"/>
        <v>0</v>
      </c>
      <c r="AG78" s="34">
        <f t="shared" si="26"/>
        <v>0</v>
      </c>
      <c r="AH78" s="33">
        <f t="shared" si="82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3"/>
        <v>0</v>
      </c>
      <c r="AQ78" s="34">
        <f t="shared" si="29"/>
        <v>0</v>
      </c>
      <c r="AR78" s="33">
        <f t="shared" si="84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11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6"/>
        <v>0</v>
      </c>
      <c r="F79" s="56"/>
      <c r="G79" s="56"/>
      <c r="H79" s="36"/>
      <c r="I79" s="36"/>
      <c r="J79" s="36"/>
      <c r="K79" s="36"/>
      <c r="L79" s="33">
        <f t="shared" si="77"/>
        <v>0</v>
      </c>
      <c r="M79" s="34">
        <f t="shared" si="20"/>
        <v>0</v>
      </c>
      <c r="N79" s="33">
        <f t="shared" si="78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79"/>
        <v>0</v>
      </c>
      <c r="W79" s="34">
        <f t="shared" si="23"/>
        <v>0</v>
      </c>
      <c r="X79" s="33">
        <f t="shared" si="80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1"/>
        <v>0</v>
      </c>
      <c r="AG79" s="34">
        <f t="shared" si="26"/>
        <v>0</v>
      </c>
      <c r="AH79" s="33">
        <f t="shared" si="82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3"/>
        <v>0</v>
      </c>
      <c r="AQ79" s="34">
        <f t="shared" si="29"/>
        <v>0</v>
      </c>
      <c r="AR79" s="33">
        <f t="shared" si="84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11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6"/>
        <v>0</v>
      </c>
      <c r="F80" s="56"/>
      <c r="G80" s="56"/>
      <c r="H80" s="36"/>
      <c r="I80" s="36"/>
      <c r="J80" s="36"/>
      <c r="K80" s="36"/>
      <c r="L80" s="33">
        <f t="shared" si="77"/>
        <v>0</v>
      </c>
      <c r="M80" s="34">
        <f t="shared" si="20"/>
        <v>0</v>
      </c>
      <c r="N80" s="33">
        <f t="shared" si="78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79"/>
        <v>0</v>
      </c>
      <c r="W80" s="34">
        <f t="shared" si="23"/>
        <v>0</v>
      </c>
      <c r="X80" s="33">
        <f t="shared" si="80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1"/>
        <v>0</v>
      </c>
      <c r="AG80" s="34">
        <f t="shared" si="26"/>
        <v>0</v>
      </c>
      <c r="AH80" s="33">
        <f t="shared" si="82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3"/>
        <v>0</v>
      </c>
      <c r="AQ80" s="34">
        <f t="shared" si="29"/>
        <v>0</v>
      </c>
      <c r="AR80" s="33">
        <f t="shared" si="84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11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5">SUM(C81:D81)</f>
        <v>0</v>
      </c>
      <c r="F81" s="56"/>
      <c r="G81" s="56"/>
      <c r="H81" s="36"/>
      <c r="I81" s="36"/>
      <c r="J81" s="36"/>
      <c r="K81" s="36"/>
      <c r="L81" s="33">
        <f t="shared" si="77"/>
        <v>0</v>
      </c>
      <c r="M81" s="34">
        <f t="shared" si="20"/>
        <v>0</v>
      </c>
      <c r="N81" s="33">
        <f t="shared" si="78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79"/>
        <v>0</v>
      </c>
      <c r="W81" s="34">
        <f t="shared" si="23"/>
        <v>0</v>
      </c>
      <c r="X81" s="33">
        <f t="shared" si="80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1"/>
        <v>0</v>
      </c>
      <c r="AG81" s="34">
        <f t="shared" si="26"/>
        <v>0</v>
      </c>
      <c r="AH81" s="33">
        <f t="shared" si="82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3"/>
        <v>0</v>
      </c>
      <c r="AQ81" s="34">
        <f t="shared" si="29"/>
        <v>0</v>
      </c>
      <c r="AR81" s="33">
        <f t="shared" si="84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11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6"/>
        <v>0</v>
      </c>
      <c r="F82" s="56"/>
      <c r="G82" s="56"/>
      <c r="H82" s="36"/>
      <c r="I82" s="36"/>
      <c r="J82" s="36"/>
      <c r="K82" s="36"/>
      <c r="L82" s="33">
        <f t="shared" si="77"/>
        <v>0</v>
      </c>
      <c r="M82" s="34">
        <f t="shared" si="20"/>
        <v>0</v>
      </c>
      <c r="N82" s="33">
        <f t="shared" si="78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79"/>
        <v>0</v>
      </c>
      <c r="W82" s="34">
        <f t="shared" si="23"/>
        <v>0</v>
      </c>
      <c r="X82" s="33">
        <f t="shared" si="80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1"/>
        <v>0</v>
      </c>
      <c r="AG82" s="34">
        <f t="shared" si="26"/>
        <v>0</v>
      </c>
      <c r="AH82" s="33">
        <f t="shared" si="82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3"/>
        <v>0</v>
      </c>
      <c r="AQ82" s="34">
        <f t="shared" si="29"/>
        <v>0</v>
      </c>
      <c r="AR82" s="33">
        <f t="shared" si="84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11"/>
        <v>0</v>
      </c>
      <c r="AX82" s="57">
        <f t="shared" si="19"/>
        <v>0</v>
      </c>
    </row>
    <row r="83" spans="1:50" s="20" customFormat="1" ht="15" hidden="1" customHeight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6">SUM(D84:D97)+SUM(D100:D112)</f>
        <v>0</v>
      </c>
      <c r="E83" s="71">
        <f t="shared" si="86"/>
        <v>0</v>
      </c>
      <c r="F83" s="71">
        <f t="shared" si="86"/>
        <v>0</v>
      </c>
      <c r="G83" s="71">
        <f t="shared" si="86"/>
        <v>0</v>
      </c>
      <c r="H83" s="71">
        <f t="shared" si="86"/>
        <v>0</v>
      </c>
      <c r="I83" s="71">
        <f t="shared" si="86"/>
        <v>0</v>
      </c>
      <c r="J83" s="71">
        <f t="shared" si="86"/>
        <v>0</v>
      </c>
      <c r="K83" s="71">
        <f t="shared" si="86"/>
        <v>0</v>
      </c>
      <c r="L83" s="71">
        <f t="shared" si="86"/>
        <v>0</v>
      </c>
      <c r="M83" s="26">
        <f>(IFERROR(L83/$E83,0))</f>
        <v>0</v>
      </c>
      <c r="N83" s="71">
        <f t="shared" ref="N83" si="87">SUM(N84:N97)+SUM(N100:N112)</f>
        <v>0</v>
      </c>
      <c r="O83" s="26">
        <f>(IFERROR(N83/L83,0))</f>
        <v>0</v>
      </c>
      <c r="P83" s="71">
        <f t="shared" ref="P83:V83" si="88">SUM(P84:P97)+SUM(P100:P112)</f>
        <v>0</v>
      </c>
      <c r="Q83" s="71">
        <f t="shared" si="88"/>
        <v>0</v>
      </c>
      <c r="R83" s="71">
        <f t="shared" si="88"/>
        <v>0</v>
      </c>
      <c r="S83" s="71">
        <f t="shared" si="88"/>
        <v>0</v>
      </c>
      <c r="T83" s="71">
        <f t="shared" si="88"/>
        <v>0</v>
      </c>
      <c r="U83" s="71">
        <f t="shared" si="88"/>
        <v>0</v>
      </c>
      <c r="V83" s="71">
        <f t="shared" si="88"/>
        <v>0</v>
      </c>
      <c r="W83" s="26">
        <f>(IFERROR(V83/$E83,0))</f>
        <v>0</v>
      </c>
      <c r="X83" s="71">
        <f t="shared" ref="X83" si="89">SUM(X84:X97)+SUM(X100:X112)</f>
        <v>0</v>
      </c>
      <c r="Y83" s="26">
        <f>(IFERROR(X83/V83,0))</f>
        <v>0</v>
      </c>
      <c r="Z83" s="71">
        <f t="shared" ref="Z83:AF83" si="90">SUM(Z84:Z97)+SUM(Z100:Z112)</f>
        <v>0</v>
      </c>
      <c r="AA83" s="71">
        <f t="shared" si="90"/>
        <v>0</v>
      </c>
      <c r="AB83" s="71">
        <f t="shared" si="90"/>
        <v>0</v>
      </c>
      <c r="AC83" s="71">
        <f t="shared" si="90"/>
        <v>0</v>
      </c>
      <c r="AD83" s="71">
        <f t="shared" si="90"/>
        <v>0</v>
      </c>
      <c r="AE83" s="71">
        <f t="shared" si="90"/>
        <v>0</v>
      </c>
      <c r="AF83" s="71">
        <f t="shared" si="90"/>
        <v>0</v>
      </c>
      <c r="AG83" s="26">
        <f>(IFERROR(AF83/$E83,0))</f>
        <v>0</v>
      </c>
      <c r="AH83" s="71">
        <f t="shared" ref="AH83" si="91">SUM(AH84:AH97)+SUM(AH100:AH112)</f>
        <v>0</v>
      </c>
      <c r="AI83" s="26">
        <f>(IFERROR(AH83/AF83,0))</f>
        <v>0</v>
      </c>
      <c r="AJ83" s="71">
        <f t="shared" ref="AJ83:AP83" si="92">SUM(AJ84:AJ97)+SUM(AJ100:AJ112)</f>
        <v>0</v>
      </c>
      <c r="AK83" s="71">
        <f t="shared" si="92"/>
        <v>0</v>
      </c>
      <c r="AL83" s="71">
        <f t="shared" si="92"/>
        <v>0</v>
      </c>
      <c r="AM83" s="71">
        <f t="shared" si="92"/>
        <v>0</v>
      </c>
      <c r="AN83" s="71">
        <f t="shared" si="92"/>
        <v>0</v>
      </c>
      <c r="AO83" s="71">
        <f t="shared" si="92"/>
        <v>0</v>
      </c>
      <c r="AP83" s="71">
        <f t="shared" si="92"/>
        <v>0</v>
      </c>
      <c r="AQ83" s="26">
        <f>(IFERROR(AP83/$E83,0))</f>
        <v>0</v>
      </c>
      <c r="AR83" s="71">
        <f t="shared" ref="AR83" si="93">SUM(AR84:AR97)+SUM(AR100:AR112)</f>
        <v>0</v>
      </c>
      <c r="AS83" s="26">
        <f>(IFERROR(AR83/AP83,0))</f>
        <v>0</v>
      </c>
      <c r="AT83" s="71">
        <f t="shared" ref="AT83" si="94">SUM(AT84:AT97)+SUM(AT100:AT112)</f>
        <v>0</v>
      </c>
      <c r="AU83" s="26">
        <f>(IFERROR(AT83/$E83,0))</f>
        <v>0</v>
      </c>
      <c r="AV83" s="71">
        <f t="shared" ref="AV83" si="95">SUM(AV84:AV97)+SUM(AV100:AV112)</f>
        <v>0</v>
      </c>
      <c r="AW83" s="26">
        <f>(IFERROR(AV83/AT83,0))</f>
        <v>0</v>
      </c>
      <c r="AX83" s="71">
        <f t="shared" ref="AX83" si="96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7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8">F84+H84+J84</f>
        <v>0</v>
      </c>
      <c r="M84" s="34">
        <f t="shared" ref="M84:M138" si="99">(IFERROR(L84/$E84,0))</f>
        <v>0</v>
      </c>
      <c r="N84" s="33">
        <f t="shared" ref="N84:N112" si="100">G84+I84+K84</f>
        <v>0</v>
      </c>
      <c r="O84" s="34">
        <f t="shared" ref="O84:O138" si="101">(IFERROR(N84/L84,0))</f>
        <v>0</v>
      </c>
      <c r="P84" s="56"/>
      <c r="Q84" s="56"/>
      <c r="R84" s="36"/>
      <c r="S84" s="36"/>
      <c r="T84" s="36"/>
      <c r="U84" s="36"/>
      <c r="V84" s="33">
        <f t="shared" ref="V84:V112" si="102">P84+R84+T84</f>
        <v>0</v>
      </c>
      <c r="W84" s="34">
        <f t="shared" ref="W84:W138" si="103">(IFERROR(V84/$E84,0))</f>
        <v>0</v>
      </c>
      <c r="X84" s="33">
        <f t="shared" ref="X84:X112" si="104">Q84+S84+U84</f>
        <v>0</v>
      </c>
      <c r="Y84" s="34">
        <f t="shared" ref="Y84:Y138" si="105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6">Z84+AB84+AD84</f>
        <v>0</v>
      </c>
      <c r="AG84" s="34">
        <f t="shared" ref="AG84:AG138" si="107">(IFERROR(AF84/$E84,0))</f>
        <v>0</v>
      </c>
      <c r="AH84" s="33">
        <f t="shared" ref="AH84:AH112" si="108">AA84+AC84+AE84</f>
        <v>0</v>
      </c>
      <c r="AI84" s="34">
        <f t="shared" ref="AI84:AI138" si="109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0">AJ84+AL84+AN84</f>
        <v>0</v>
      </c>
      <c r="AQ84" s="34">
        <f t="shared" ref="AQ84:AQ138" si="111">(IFERROR(AP84/$E84,0))</f>
        <v>0</v>
      </c>
      <c r="AR84" s="33">
        <f t="shared" ref="AR84:AR112" si="112">AK84+AM84+AO84</f>
        <v>0</v>
      </c>
      <c r="AS84" s="34">
        <f t="shared" ref="AS84:AS138" si="113">(IFERROR(AR84/AP84,0))</f>
        <v>0</v>
      </c>
      <c r="AT84" s="33">
        <f t="shared" si="17"/>
        <v>0</v>
      </c>
      <c r="AU84" s="34">
        <f t="shared" ref="AU84:AU138" si="114">(IFERROR(AT84/$E84,0))</f>
        <v>0</v>
      </c>
      <c r="AV84" s="33">
        <f t="shared" si="18"/>
        <v>0</v>
      </c>
      <c r="AW84" s="34">
        <f t="shared" ref="AW84:AW138" si="115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7"/>
        <v>0</v>
      </c>
      <c r="F85" s="56"/>
      <c r="G85" s="56"/>
      <c r="H85" s="36"/>
      <c r="I85" s="36"/>
      <c r="J85" s="36"/>
      <c r="K85" s="36"/>
      <c r="L85" s="33">
        <f t="shared" si="98"/>
        <v>0</v>
      </c>
      <c r="M85" s="34">
        <f t="shared" si="99"/>
        <v>0</v>
      </c>
      <c r="N85" s="33">
        <f t="shared" si="100"/>
        <v>0</v>
      </c>
      <c r="O85" s="34">
        <f t="shared" si="101"/>
        <v>0</v>
      </c>
      <c r="P85" s="56"/>
      <c r="Q85" s="56"/>
      <c r="R85" s="36"/>
      <c r="S85" s="36"/>
      <c r="T85" s="36"/>
      <c r="U85" s="36"/>
      <c r="V85" s="33">
        <f t="shared" si="102"/>
        <v>0</v>
      </c>
      <c r="W85" s="34">
        <f t="shared" si="103"/>
        <v>0</v>
      </c>
      <c r="X85" s="33">
        <f t="shared" si="104"/>
        <v>0</v>
      </c>
      <c r="Y85" s="34">
        <f t="shared" si="105"/>
        <v>0</v>
      </c>
      <c r="Z85" s="36"/>
      <c r="AA85" s="36"/>
      <c r="AB85" s="36"/>
      <c r="AC85" s="36"/>
      <c r="AD85" s="36"/>
      <c r="AE85" s="36"/>
      <c r="AF85" s="33">
        <f t="shared" si="106"/>
        <v>0</v>
      </c>
      <c r="AG85" s="34">
        <f t="shared" si="107"/>
        <v>0</v>
      </c>
      <c r="AH85" s="33">
        <f t="shared" si="108"/>
        <v>0</v>
      </c>
      <c r="AI85" s="34">
        <f t="shared" si="109"/>
        <v>0</v>
      </c>
      <c r="AJ85" s="36"/>
      <c r="AK85" s="36"/>
      <c r="AL85" s="36"/>
      <c r="AM85" s="36"/>
      <c r="AN85" s="36"/>
      <c r="AO85" s="36"/>
      <c r="AP85" s="33">
        <f t="shared" si="110"/>
        <v>0</v>
      </c>
      <c r="AQ85" s="34">
        <f t="shared" si="111"/>
        <v>0</v>
      </c>
      <c r="AR85" s="33">
        <f t="shared" si="112"/>
        <v>0</v>
      </c>
      <c r="AS85" s="34">
        <f t="shared" si="113"/>
        <v>0</v>
      </c>
      <c r="AT85" s="33">
        <f t="shared" si="17"/>
        <v>0</v>
      </c>
      <c r="AU85" s="34">
        <f t="shared" si="114"/>
        <v>0</v>
      </c>
      <c r="AV85" s="33">
        <f t="shared" si="18"/>
        <v>0</v>
      </c>
      <c r="AW85" s="34">
        <f t="shared" si="115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7"/>
        <v>0</v>
      </c>
      <c r="F86" s="56">
        <v>0</v>
      </c>
      <c r="G86" s="56"/>
      <c r="H86" s="36"/>
      <c r="I86" s="36"/>
      <c r="J86" s="36"/>
      <c r="K86" s="36"/>
      <c r="L86" s="33">
        <f t="shared" si="98"/>
        <v>0</v>
      </c>
      <c r="M86" s="34">
        <f t="shared" si="99"/>
        <v>0</v>
      </c>
      <c r="N86" s="33">
        <f t="shared" si="100"/>
        <v>0</v>
      </c>
      <c r="O86" s="34">
        <f t="shared" si="101"/>
        <v>0</v>
      </c>
      <c r="P86" s="56"/>
      <c r="Q86" s="56"/>
      <c r="R86" s="36"/>
      <c r="S86" s="36"/>
      <c r="T86" s="36"/>
      <c r="U86" s="36"/>
      <c r="V86" s="33">
        <f t="shared" si="102"/>
        <v>0</v>
      </c>
      <c r="W86" s="34">
        <f t="shared" si="103"/>
        <v>0</v>
      </c>
      <c r="X86" s="33">
        <f t="shared" si="104"/>
        <v>0</v>
      </c>
      <c r="Y86" s="34">
        <f t="shared" si="105"/>
        <v>0</v>
      </c>
      <c r="Z86" s="36"/>
      <c r="AA86" s="36"/>
      <c r="AB86" s="36"/>
      <c r="AC86" s="36"/>
      <c r="AD86" s="36"/>
      <c r="AE86" s="36"/>
      <c r="AF86" s="33">
        <f t="shared" si="106"/>
        <v>0</v>
      </c>
      <c r="AG86" s="34">
        <f t="shared" si="107"/>
        <v>0</v>
      </c>
      <c r="AH86" s="33">
        <f t="shared" si="108"/>
        <v>0</v>
      </c>
      <c r="AI86" s="34">
        <f t="shared" si="109"/>
        <v>0</v>
      </c>
      <c r="AJ86" s="36"/>
      <c r="AK86" s="36"/>
      <c r="AL86" s="36"/>
      <c r="AM86" s="36"/>
      <c r="AN86" s="36"/>
      <c r="AO86" s="36"/>
      <c r="AP86" s="33">
        <f t="shared" si="110"/>
        <v>0</v>
      </c>
      <c r="AQ86" s="34">
        <f t="shared" si="111"/>
        <v>0</v>
      </c>
      <c r="AR86" s="33">
        <f t="shared" si="112"/>
        <v>0</v>
      </c>
      <c r="AS86" s="34">
        <f t="shared" si="113"/>
        <v>0</v>
      </c>
      <c r="AT86" s="33">
        <f t="shared" si="17"/>
        <v>0</v>
      </c>
      <c r="AU86" s="34">
        <f t="shared" si="114"/>
        <v>0</v>
      </c>
      <c r="AV86" s="33">
        <f t="shared" si="18"/>
        <v>0</v>
      </c>
      <c r="AW86" s="34">
        <f t="shared" si="115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7"/>
        <v>0</v>
      </c>
      <c r="F87" s="56"/>
      <c r="G87" s="56"/>
      <c r="H87" s="36"/>
      <c r="I87" s="36"/>
      <c r="J87" s="36"/>
      <c r="K87" s="36"/>
      <c r="L87" s="33">
        <f t="shared" si="98"/>
        <v>0</v>
      </c>
      <c r="M87" s="34">
        <f t="shared" si="99"/>
        <v>0</v>
      </c>
      <c r="N87" s="33">
        <f t="shared" si="100"/>
        <v>0</v>
      </c>
      <c r="O87" s="34">
        <f t="shared" si="101"/>
        <v>0</v>
      </c>
      <c r="P87" s="56"/>
      <c r="Q87" s="56"/>
      <c r="R87" s="36"/>
      <c r="S87" s="36"/>
      <c r="T87" s="36"/>
      <c r="U87" s="36"/>
      <c r="V87" s="33">
        <f t="shared" si="102"/>
        <v>0</v>
      </c>
      <c r="W87" s="34">
        <f t="shared" si="103"/>
        <v>0</v>
      </c>
      <c r="X87" s="33">
        <f t="shared" si="104"/>
        <v>0</v>
      </c>
      <c r="Y87" s="34">
        <f t="shared" si="105"/>
        <v>0</v>
      </c>
      <c r="Z87" s="36"/>
      <c r="AA87" s="36"/>
      <c r="AB87" s="36"/>
      <c r="AC87" s="36"/>
      <c r="AD87" s="36"/>
      <c r="AE87" s="36"/>
      <c r="AF87" s="33">
        <f t="shared" si="106"/>
        <v>0</v>
      </c>
      <c r="AG87" s="34">
        <f t="shared" si="107"/>
        <v>0</v>
      </c>
      <c r="AH87" s="33">
        <f t="shared" si="108"/>
        <v>0</v>
      </c>
      <c r="AI87" s="34">
        <f t="shared" si="109"/>
        <v>0</v>
      </c>
      <c r="AJ87" s="36"/>
      <c r="AK87" s="36"/>
      <c r="AL87" s="36"/>
      <c r="AM87" s="36"/>
      <c r="AN87" s="36"/>
      <c r="AO87" s="36"/>
      <c r="AP87" s="33">
        <f t="shared" si="110"/>
        <v>0</v>
      </c>
      <c r="AQ87" s="34">
        <f t="shared" si="111"/>
        <v>0</v>
      </c>
      <c r="AR87" s="33">
        <f t="shared" si="112"/>
        <v>0</v>
      </c>
      <c r="AS87" s="34">
        <f t="shared" si="113"/>
        <v>0</v>
      </c>
      <c r="AT87" s="33">
        <f t="shared" si="17"/>
        <v>0</v>
      </c>
      <c r="AU87" s="34">
        <f t="shared" si="114"/>
        <v>0</v>
      </c>
      <c r="AV87" s="33">
        <f t="shared" si="18"/>
        <v>0</v>
      </c>
      <c r="AW87" s="34">
        <f t="shared" si="115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7"/>
        <v>0</v>
      </c>
      <c r="F88" s="56"/>
      <c r="G88" s="56"/>
      <c r="H88" s="36"/>
      <c r="I88" s="36"/>
      <c r="J88" s="36"/>
      <c r="K88" s="36"/>
      <c r="L88" s="33">
        <f t="shared" si="98"/>
        <v>0</v>
      </c>
      <c r="M88" s="34">
        <f t="shared" si="99"/>
        <v>0</v>
      </c>
      <c r="N88" s="33">
        <f t="shared" si="100"/>
        <v>0</v>
      </c>
      <c r="O88" s="34">
        <f t="shared" si="101"/>
        <v>0</v>
      </c>
      <c r="P88" s="56"/>
      <c r="Q88" s="56"/>
      <c r="R88" s="36"/>
      <c r="S88" s="36"/>
      <c r="T88" s="36"/>
      <c r="U88" s="36"/>
      <c r="V88" s="33">
        <f t="shared" si="102"/>
        <v>0</v>
      </c>
      <c r="W88" s="34">
        <f t="shared" si="103"/>
        <v>0</v>
      </c>
      <c r="X88" s="33">
        <f t="shared" si="104"/>
        <v>0</v>
      </c>
      <c r="Y88" s="34">
        <f t="shared" si="105"/>
        <v>0</v>
      </c>
      <c r="Z88" s="36"/>
      <c r="AA88" s="36"/>
      <c r="AB88" s="36"/>
      <c r="AC88" s="36"/>
      <c r="AD88" s="36"/>
      <c r="AE88" s="36"/>
      <c r="AF88" s="33">
        <f t="shared" si="106"/>
        <v>0</v>
      </c>
      <c r="AG88" s="34">
        <f t="shared" si="107"/>
        <v>0</v>
      </c>
      <c r="AH88" s="33">
        <f t="shared" si="108"/>
        <v>0</v>
      </c>
      <c r="AI88" s="34">
        <f t="shared" si="109"/>
        <v>0</v>
      </c>
      <c r="AJ88" s="36"/>
      <c r="AK88" s="36"/>
      <c r="AL88" s="36"/>
      <c r="AM88" s="36"/>
      <c r="AN88" s="36"/>
      <c r="AO88" s="36"/>
      <c r="AP88" s="33">
        <f t="shared" si="110"/>
        <v>0</v>
      </c>
      <c r="AQ88" s="34">
        <f t="shared" si="111"/>
        <v>0</v>
      </c>
      <c r="AR88" s="33">
        <f t="shared" si="112"/>
        <v>0</v>
      </c>
      <c r="AS88" s="34">
        <f t="shared" si="113"/>
        <v>0</v>
      </c>
      <c r="AT88" s="33">
        <f t="shared" si="17"/>
        <v>0</v>
      </c>
      <c r="AU88" s="34">
        <f t="shared" si="114"/>
        <v>0</v>
      </c>
      <c r="AV88" s="33">
        <f t="shared" si="18"/>
        <v>0</v>
      </c>
      <c r="AW88" s="34">
        <f t="shared" si="115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7"/>
        <v>0</v>
      </c>
      <c r="F89" s="56"/>
      <c r="G89" s="56"/>
      <c r="H89" s="36"/>
      <c r="I89" s="36"/>
      <c r="J89" s="36"/>
      <c r="K89" s="36"/>
      <c r="L89" s="33">
        <f t="shared" si="98"/>
        <v>0</v>
      </c>
      <c r="M89" s="34">
        <f t="shared" si="99"/>
        <v>0</v>
      </c>
      <c r="N89" s="33">
        <f t="shared" si="100"/>
        <v>0</v>
      </c>
      <c r="O89" s="34">
        <f t="shared" si="101"/>
        <v>0</v>
      </c>
      <c r="P89" s="56"/>
      <c r="Q89" s="56"/>
      <c r="R89" s="36"/>
      <c r="S89" s="36"/>
      <c r="T89" s="36"/>
      <c r="U89" s="36"/>
      <c r="V89" s="33">
        <f t="shared" si="102"/>
        <v>0</v>
      </c>
      <c r="W89" s="34">
        <f t="shared" si="103"/>
        <v>0</v>
      </c>
      <c r="X89" s="33">
        <f t="shared" si="104"/>
        <v>0</v>
      </c>
      <c r="Y89" s="34">
        <f t="shared" si="105"/>
        <v>0</v>
      </c>
      <c r="Z89" s="36"/>
      <c r="AA89" s="36"/>
      <c r="AB89" s="36"/>
      <c r="AC89" s="36"/>
      <c r="AD89" s="36"/>
      <c r="AE89" s="36"/>
      <c r="AF89" s="33">
        <f t="shared" si="106"/>
        <v>0</v>
      </c>
      <c r="AG89" s="34">
        <f t="shared" si="107"/>
        <v>0</v>
      </c>
      <c r="AH89" s="33">
        <f t="shared" si="108"/>
        <v>0</v>
      </c>
      <c r="AI89" s="34">
        <f t="shared" si="109"/>
        <v>0</v>
      </c>
      <c r="AJ89" s="36"/>
      <c r="AK89" s="36"/>
      <c r="AL89" s="36"/>
      <c r="AM89" s="36"/>
      <c r="AN89" s="36"/>
      <c r="AO89" s="36"/>
      <c r="AP89" s="33">
        <f t="shared" si="110"/>
        <v>0</v>
      </c>
      <c r="AQ89" s="34">
        <f t="shared" si="111"/>
        <v>0</v>
      </c>
      <c r="AR89" s="33">
        <f t="shared" si="112"/>
        <v>0</v>
      </c>
      <c r="AS89" s="34">
        <f t="shared" si="113"/>
        <v>0</v>
      </c>
      <c r="AT89" s="33">
        <f t="shared" si="17"/>
        <v>0</v>
      </c>
      <c r="AU89" s="34">
        <f t="shared" si="114"/>
        <v>0</v>
      </c>
      <c r="AV89" s="33">
        <f t="shared" si="18"/>
        <v>0</v>
      </c>
      <c r="AW89" s="34">
        <f t="shared" si="115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7"/>
        <v>0</v>
      </c>
      <c r="F90" s="56"/>
      <c r="G90" s="56"/>
      <c r="H90" s="36"/>
      <c r="I90" s="36"/>
      <c r="J90" s="36"/>
      <c r="K90" s="36"/>
      <c r="L90" s="33">
        <f t="shared" si="98"/>
        <v>0</v>
      </c>
      <c r="M90" s="34">
        <f t="shared" si="99"/>
        <v>0</v>
      </c>
      <c r="N90" s="33">
        <f t="shared" si="100"/>
        <v>0</v>
      </c>
      <c r="O90" s="34">
        <f t="shared" si="101"/>
        <v>0</v>
      </c>
      <c r="P90" s="56"/>
      <c r="Q90" s="56"/>
      <c r="R90" s="36"/>
      <c r="S90" s="36"/>
      <c r="T90" s="36"/>
      <c r="U90" s="36"/>
      <c r="V90" s="33">
        <f t="shared" si="102"/>
        <v>0</v>
      </c>
      <c r="W90" s="34">
        <f t="shared" si="103"/>
        <v>0</v>
      </c>
      <c r="X90" s="33">
        <f t="shared" si="104"/>
        <v>0</v>
      </c>
      <c r="Y90" s="34">
        <f t="shared" si="105"/>
        <v>0</v>
      </c>
      <c r="Z90" s="36"/>
      <c r="AA90" s="36"/>
      <c r="AB90" s="36"/>
      <c r="AC90" s="36"/>
      <c r="AD90" s="36"/>
      <c r="AE90" s="36"/>
      <c r="AF90" s="33">
        <f t="shared" si="106"/>
        <v>0</v>
      </c>
      <c r="AG90" s="34">
        <f t="shared" si="107"/>
        <v>0</v>
      </c>
      <c r="AH90" s="33">
        <f t="shared" si="108"/>
        <v>0</v>
      </c>
      <c r="AI90" s="34">
        <f t="shared" si="109"/>
        <v>0</v>
      </c>
      <c r="AJ90" s="36"/>
      <c r="AK90" s="36"/>
      <c r="AL90" s="36"/>
      <c r="AM90" s="36"/>
      <c r="AN90" s="36"/>
      <c r="AO90" s="36"/>
      <c r="AP90" s="33">
        <f t="shared" si="110"/>
        <v>0</v>
      </c>
      <c r="AQ90" s="34">
        <f t="shared" si="111"/>
        <v>0</v>
      </c>
      <c r="AR90" s="33">
        <f t="shared" si="112"/>
        <v>0</v>
      </c>
      <c r="AS90" s="34">
        <f t="shared" si="113"/>
        <v>0</v>
      </c>
      <c r="AT90" s="33">
        <f t="shared" si="17"/>
        <v>0</v>
      </c>
      <c r="AU90" s="34">
        <f t="shared" si="114"/>
        <v>0</v>
      </c>
      <c r="AV90" s="33">
        <f t="shared" si="18"/>
        <v>0</v>
      </c>
      <c r="AW90" s="34">
        <f t="shared" si="115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7"/>
        <v>0</v>
      </c>
      <c r="F91" s="56"/>
      <c r="G91" s="56"/>
      <c r="H91" s="36"/>
      <c r="I91" s="36"/>
      <c r="J91" s="36"/>
      <c r="K91" s="36"/>
      <c r="L91" s="33">
        <f t="shared" si="98"/>
        <v>0</v>
      </c>
      <c r="M91" s="34">
        <f t="shared" si="99"/>
        <v>0</v>
      </c>
      <c r="N91" s="33">
        <f t="shared" si="100"/>
        <v>0</v>
      </c>
      <c r="O91" s="34">
        <f t="shared" si="101"/>
        <v>0</v>
      </c>
      <c r="P91" s="56"/>
      <c r="Q91" s="56"/>
      <c r="R91" s="36"/>
      <c r="S91" s="36"/>
      <c r="T91" s="36"/>
      <c r="U91" s="36"/>
      <c r="V91" s="33">
        <f t="shared" si="102"/>
        <v>0</v>
      </c>
      <c r="W91" s="34">
        <f t="shared" si="103"/>
        <v>0</v>
      </c>
      <c r="X91" s="33">
        <f t="shared" si="104"/>
        <v>0</v>
      </c>
      <c r="Y91" s="34">
        <f t="shared" si="105"/>
        <v>0</v>
      </c>
      <c r="Z91" s="36"/>
      <c r="AA91" s="36"/>
      <c r="AB91" s="36"/>
      <c r="AC91" s="36"/>
      <c r="AD91" s="36"/>
      <c r="AE91" s="36"/>
      <c r="AF91" s="33">
        <f t="shared" si="106"/>
        <v>0</v>
      </c>
      <c r="AG91" s="34">
        <f t="shared" si="107"/>
        <v>0</v>
      </c>
      <c r="AH91" s="33">
        <f t="shared" si="108"/>
        <v>0</v>
      </c>
      <c r="AI91" s="34">
        <f t="shared" si="109"/>
        <v>0</v>
      </c>
      <c r="AJ91" s="36"/>
      <c r="AK91" s="36"/>
      <c r="AL91" s="36"/>
      <c r="AM91" s="36"/>
      <c r="AN91" s="36"/>
      <c r="AO91" s="36"/>
      <c r="AP91" s="33">
        <f t="shared" si="110"/>
        <v>0</v>
      </c>
      <c r="AQ91" s="34">
        <f t="shared" si="111"/>
        <v>0</v>
      </c>
      <c r="AR91" s="33">
        <f t="shared" si="112"/>
        <v>0</v>
      </c>
      <c r="AS91" s="34">
        <f t="shared" si="113"/>
        <v>0</v>
      </c>
      <c r="AT91" s="33">
        <f t="shared" si="17"/>
        <v>0</v>
      </c>
      <c r="AU91" s="34">
        <f t="shared" si="114"/>
        <v>0</v>
      </c>
      <c r="AV91" s="33">
        <f t="shared" si="18"/>
        <v>0</v>
      </c>
      <c r="AW91" s="34">
        <f t="shared" si="115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7"/>
        <v>0</v>
      </c>
      <c r="F92" s="56"/>
      <c r="G92" s="56"/>
      <c r="H92" s="36"/>
      <c r="I92" s="36"/>
      <c r="J92" s="36"/>
      <c r="K92" s="36"/>
      <c r="L92" s="33">
        <f t="shared" si="98"/>
        <v>0</v>
      </c>
      <c r="M92" s="34">
        <f t="shared" si="99"/>
        <v>0</v>
      </c>
      <c r="N92" s="33">
        <f t="shared" si="100"/>
        <v>0</v>
      </c>
      <c r="O92" s="34">
        <f t="shared" si="101"/>
        <v>0</v>
      </c>
      <c r="P92" s="56"/>
      <c r="Q92" s="56"/>
      <c r="R92" s="36"/>
      <c r="S92" s="36"/>
      <c r="T92" s="36"/>
      <c r="U92" s="36"/>
      <c r="V92" s="33">
        <f t="shared" si="102"/>
        <v>0</v>
      </c>
      <c r="W92" s="34">
        <f t="shared" si="103"/>
        <v>0</v>
      </c>
      <c r="X92" s="33">
        <f t="shared" si="104"/>
        <v>0</v>
      </c>
      <c r="Y92" s="34">
        <f t="shared" si="105"/>
        <v>0</v>
      </c>
      <c r="Z92" s="36"/>
      <c r="AA92" s="36"/>
      <c r="AB92" s="36"/>
      <c r="AC92" s="36"/>
      <c r="AD92" s="36"/>
      <c r="AE92" s="36"/>
      <c r="AF92" s="33">
        <f t="shared" si="106"/>
        <v>0</v>
      </c>
      <c r="AG92" s="34">
        <f t="shared" si="107"/>
        <v>0</v>
      </c>
      <c r="AH92" s="33">
        <f t="shared" si="108"/>
        <v>0</v>
      </c>
      <c r="AI92" s="34">
        <f t="shared" si="109"/>
        <v>0</v>
      </c>
      <c r="AJ92" s="36"/>
      <c r="AK92" s="36"/>
      <c r="AL92" s="36"/>
      <c r="AM92" s="36"/>
      <c r="AN92" s="36"/>
      <c r="AO92" s="36"/>
      <c r="AP92" s="33">
        <f t="shared" si="110"/>
        <v>0</v>
      </c>
      <c r="AQ92" s="34">
        <f t="shared" si="111"/>
        <v>0</v>
      </c>
      <c r="AR92" s="33">
        <f t="shared" si="112"/>
        <v>0</v>
      </c>
      <c r="AS92" s="34">
        <f t="shared" si="113"/>
        <v>0</v>
      </c>
      <c r="AT92" s="33">
        <f t="shared" si="17"/>
        <v>0</v>
      </c>
      <c r="AU92" s="34">
        <f t="shared" si="114"/>
        <v>0</v>
      </c>
      <c r="AV92" s="33">
        <f t="shared" si="18"/>
        <v>0</v>
      </c>
      <c r="AW92" s="34">
        <f t="shared" si="115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7"/>
        <v>0</v>
      </c>
      <c r="F93" s="56"/>
      <c r="G93" s="56"/>
      <c r="H93" s="36"/>
      <c r="I93" s="36"/>
      <c r="J93" s="36"/>
      <c r="K93" s="36"/>
      <c r="L93" s="33">
        <f t="shared" si="98"/>
        <v>0</v>
      </c>
      <c r="M93" s="34">
        <f t="shared" si="99"/>
        <v>0</v>
      </c>
      <c r="N93" s="33">
        <f t="shared" si="100"/>
        <v>0</v>
      </c>
      <c r="O93" s="34">
        <f t="shared" si="101"/>
        <v>0</v>
      </c>
      <c r="P93" s="56"/>
      <c r="Q93" s="56"/>
      <c r="R93" s="36"/>
      <c r="S93" s="36"/>
      <c r="T93" s="36"/>
      <c r="U93" s="36"/>
      <c r="V93" s="33">
        <f t="shared" si="102"/>
        <v>0</v>
      </c>
      <c r="W93" s="34">
        <f t="shared" si="103"/>
        <v>0</v>
      </c>
      <c r="X93" s="33">
        <f t="shared" si="104"/>
        <v>0</v>
      </c>
      <c r="Y93" s="34">
        <f t="shared" si="105"/>
        <v>0</v>
      </c>
      <c r="Z93" s="36"/>
      <c r="AA93" s="36"/>
      <c r="AB93" s="36"/>
      <c r="AC93" s="36"/>
      <c r="AD93" s="36"/>
      <c r="AE93" s="36"/>
      <c r="AF93" s="33">
        <f t="shared" si="106"/>
        <v>0</v>
      </c>
      <c r="AG93" s="34">
        <f t="shared" si="107"/>
        <v>0</v>
      </c>
      <c r="AH93" s="33">
        <f t="shared" si="108"/>
        <v>0</v>
      </c>
      <c r="AI93" s="34">
        <f t="shared" si="109"/>
        <v>0</v>
      </c>
      <c r="AJ93" s="36"/>
      <c r="AK93" s="36"/>
      <c r="AL93" s="36"/>
      <c r="AM93" s="36"/>
      <c r="AN93" s="36"/>
      <c r="AO93" s="36"/>
      <c r="AP93" s="33">
        <f t="shared" si="110"/>
        <v>0</v>
      </c>
      <c r="AQ93" s="34">
        <f t="shared" si="111"/>
        <v>0</v>
      </c>
      <c r="AR93" s="33">
        <f t="shared" si="112"/>
        <v>0</v>
      </c>
      <c r="AS93" s="34">
        <f t="shared" si="113"/>
        <v>0</v>
      </c>
      <c r="AT93" s="33">
        <f t="shared" si="17"/>
        <v>0</v>
      </c>
      <c r="AU93" s="34">
        <f t="shared" si="114"/>
        <v>0</v>
      </c>
      <c r="AV93" s="33">
        <f t="shared" si="18"/>
        <v>0</v>
      </c>
      <c r="AW93" s="34">
        <f t="shared" si="115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7"/>
        <v>0</v>
      </c>
      <c r="F94" s="56"/>
      <c r="G94" s="56"/>
      <c r="H94" s="36"/>
      <c r="I94" s="36"/>
      <c r="J94" s="36"/>
      <c r="K94" s="36"/>
      <c r="L94" s="33">
        <f t="shared" si="98"/>
        <v>0</v>
      </c>
      <c r="M94" s="34">
        <f t="shared" si="99"/>
        <v>0</v>
      </c>
      <c r="N94" s="33">
        <f t="shared" si="100"/>
        <v>0</v>
      </c>
      <c r="O94" s="34">
        <f t="shared" si="101"/>
        <v>0</v>
      </c>
      <c r="P94" s="56"/>
      <c r="Q94" s="56"/>
      <c r="R94" s="36"/>
      <c r="S94" s="36"/>
      <c r="T94" s="36"/>
      <c r="U94" s="36"/>
      <c r="V94" s="33">
        <f t="shared" si="102"/>
        <v>0</v>
      </c>
      <c r="W94" s="34">
        <f t="shared" si="103"/>
        <v>0</v>
      </c>
      <c r="X94" s="33">
        <f t="shared" si="104"/>
        <v>0</v>
      </c>
      <c r="Y94" s="34">
        <f t="shared" si="105"/>
        <v>0</v>
      </c>
      <c r="Z94" s="36"/>
      <c r="AA94" s="36"/>
      <c r="AB94" s="36"/>
      <c r="AC94" s="36"/>
      <c r="AD94" s="36"/>
      <c r="AE94" s="36"/>
      <c r="AF94" s="33">
        <f t="shared" si="106"/>
        <v>0</v>
      </c>
      <c r="AG94" s="34">
        <f t="shared" si="107"/>
        <v>0</v>
      </c>
      <c r="AH94" s="33">
        <f t="shared" si="108"/>
        <v>0</v>
      </c>
      <c r="AI94" s="34">
        <f t="shared" si="109"/>
        <v>0</v>
      </c>
      <c r="AJ94" s="36"/>
      <c r="AK94" s="36"/>
      <c r="AL94" s="36"/>
      <c r="AM94" s="36"/>
      <c r="AN94" s="36"/>
      <c r="AO94" s="36"/>
      <c r="AP94" s="33">
        <f t="shared" si="110"/>
        <v>0</v>
      </c>
      <c r="AQ94" s="34">
        <f t="shared" si="111"/>
        <v>0</v>
      </c>
      <c r="AR94" s="33">
        <f t="shared" si="112"/>
        <v>0</v>
      </c>
      <c r="AS94" s="34">
        <f t="shared" si="113"/>
        <v>0</v>
      </c>
      <c r="AT94" s="33">
        <f t="shared" ref="AT94:AT112" si="116">L94+V94+AF94+AP94</f>
        <v>0</v>
      </c>
      <c r="AU94" s="34">
        <f t="shared" si="114"/>
        <v>0</v>
      </c>
      <c r="AV94" s="33">
        <f t="shared" ref="AV94:AV112" si="117">N94+X94+AH94+AR94</f>
        <v>0</v>
      </c>
      <c r="AW94" s="34">
        <f t="shared" si="115"/>
        <v>0</v>
      </c>
      <c r="AX94" s="57">
        <f t="shared" ref="AX94:AX146" si="118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7"/>
        <v>0</v>
      </c>
      <c r="F95" s="56"/>
      <c r="G95" s="56"/>
      <c r="H95" s="36"/>
      <c r="I95" s="36"/>
      <c r="J95" s="36"/>
      <c r="K95" s="36"/>
      <c r="L95" s="33">
        <f t="shared" si="98"/>
        <v>0</v>
      </c>
      <c r="M95" s="34">
        <f t="shared" si="99"/>
        <v>0</v>
      </c>
      <c r="N95" s="33">
        <f t="shared" si="100"/>
        <v>0</v>
      </c>
      <c r="O95" s="34">
        <f t="shared" si="101"/>
        <v>0</v>
      </c>
      <c r="P95" s="56"/>
      <c r="Q95" s="56"/>
      <c r="R95" s="36"/>
      <c r="S95" s="36"/>
      <c r="T95" s="36"/>
      <c r="U95" s="36"/>
      <c r="V95" s="33">
        <f t="shared" si="102"/>
        <v>0</v>
      </c>
      <c r="W95" s="34">
        <f t="shared" si="103"/>
        <v>0</v>
      </c>
      <c r="X95" s="33">
        <f t="shared" si="104"/>
        <v>0</v>
      </c>
      <c r="Y95" s="34">
        <f t="shared" si="105"/>
        <v>0</v>
      </c>
      <c r="Z95" s="36"/>
      <c r="AA95" s="36"/>
      <c r="AB95" s="36"/>
      <c r="AC95" s="36"/>
      <c r="AD95" s="36"/>
      <c r="AE95" s="36"/>
      <c r="AF95" s="33">
        <f t="shared" si="106"/>
        <v>0</v>
      </c>
      <c r="AG95" s="34">
        <f t="shared" si="107"/>
        <v>0</v>
      </c>
      <c r="AH95" s="33">
        <f t="shared" si="108"/>
        <v>0</v>
      </c>
      <c r="AI95" s="34">
        <f t="shared" si="109"/>
        <v>0</v>
      </c>
      <c r="AJ95" s="36"/>
      <c r="AK95" s="36"/>
      <c r="AL95" s="36"/>
      <c r="AM95" s="36"/>
      <c r="AN95" s="36"/>
      <c r="AO95" s="36"/>
      <c r="AP95" s="33">
        <f t="shared" si="110"/>
        <v>0</v>
      </c>
      <c r="AQ95" s="34">
        <f t="shared" si="111"/>
        <v>0</v>
      </c>
      <c r="AR95" s="33">
        <f t="shared" si="112"/>
        <v>0</v>
      </c>
      <c r="AS95" s="34">
        <f t="shared" si="113"/>
        <v>0</v>
      </c>
      <c r="AT95" s="33">
        <f t="shared" si="116"/>
        <v>0</v>
      </c>
      <c r="AU95" s="34">
        <f t="shared" si="114"/>
        <v>0</v>
      </c>
      <c r="AV95" s="33">
        <f t="shared" si="117"/>
        <v>0</v>
      </c>
      <c r="AW95" s="34">
        <f t="shared" si="115"/>
        <v>0</v>
      </c>
      <c r="AX95" s="57">
        <f t="shared" si="118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7"/>
        <v>0</v>
      </c>
      <c r="F96" s="72"/>
      <c r="G96" s="72"/>
      <c r="H96" s="73"/>
      <c r="I96" s="73"/>
      <c r="J96" s="73"/>
      <c r="K96" s="73"/>
      <c r="L96" s="33">
        <f t="shared" si="98"/>
        <v>0</v>
      </c>
      <c r="M96" s="34">
        <f t="shared" si="99"/>
        <v>0</v>
      </c>
      <c r="N96" s="33">
        <f t="shared" si="100"/>
        <v>0</v>
      </c>
      <c r="O96" s="34">
        <f t="shared" si="101"/>
        <v>0</v>
      </c>
      <c r="P96" s="56"/>
      <c r="Q96" s="56"/>
      <c r="R96" s="36"/>
      <c r="S96" s="36"/>
      <c r="T96" s="36"/>
      <c r="U96" s="36"/>
      <c r="V96" s="33">
        <f t="shared" si="102"/>
        <v>0</v>
      </c>
      <c r="W96" s="34">
        <f t="shared" si="103"/>
        <v>0</v>
      </c>
      <c r="X96" s="33">
        <f t="shared" si="104"/>
        <v>0</v>
      </c>
      <c r="Y96" s="34">
        <f t="shared" si="105"/>
        <v>0</v>
      </c>
      <c r="Z96" s="36"/>
      <c r="AA96" s="36"/>
      <c r="AB96" s="36"/>
      <c r="AC96" s="36"/>
      <c r="AD96" s="36"/>
      <c r="AE96" s="36"/>
      <c r="AF96" s="33">
        <f t="shared" si="106"/>
        <v>0</v>
      </c>
      <c r="AG96" s="34">
        <f t="shared" si="107"/>
        <v>0</v>
      </c>
      <c r="AH96" s="33">
        <f t="shared" si="108"/>
        <v>0</v>
      </c>
      <c r="AI96" s="34">
        <f t="shared" si="109"/>
        <v>0</v>
      </c>
      <c r="AJ96" s="36"/>
      <c r="AK96" s="36"/>
      <c r="AL96" s="36"/>
      <c r="AM96" s="36"/>
      <c r="AN96" s="36"/>
      <c r="AO96" s="36"/>
      <c r="AP96" s="33">
        <f t="shared" si="110"/>
        <v>0</v>
      </c>
      <c r="AQ96" s="34">
        <f t="shared" si="111"/>
        <v>0</v>
      </c>
      <c r="AR96" s="33">
        <f t="shared" si="112"/>
        <v>0</v>
      </c>
      <c r="AS96" s="34">
        <f t="shared" si="113"/>
        <v>0</v>
      </c>
      <c r="AT96" s="33">
        <f t="shared" si="116"/>
        <v>0</v>
      </c>
      <c r="AU96" s="34">
        <f t="shared" si="114"/>
        <v>0</v>
      </c>
      <c r="AV96" s="33">
        <f t="shared" si="117"/>
        <v>0</v>
      </c>
      <c r="AW96" s="34">
        <f t="shared" si="115"/>
        <v>0</v>
      </c>
      <c r="AX96" s="57">
        <f t="shared" si="118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19">SUM(D98:D99)</f>
        <v>0</v>
      </c>
      <c r="E97" s="32">
        <f t="shared" si="119"/>
        <v>0</v>
      </c>
      <c r="F97" s="32">
        <f t="shared" si="119"/>
        <v>0</v>
      </c>
      <c r="G97" s="32">
        <f t="shared" si="119"/>
        <v>0</v>
      </c>
      <c r="H97" s="32">
        <f t="shared" si="119"/>
        <v>0</v>
      </c>
      <c r="I97" s="32">
        <f t="shared" si="119"/>
        <v>0</v>
      </c>
      <c r="J97" s="32">
        <f t="shared" si="119"/>
        <v>0</v>
      </c>
      <c r="K97" s="32">
        <f t="shared" si="119"/>
        <v>0</v>
      </c>
      <c r="L97" s="32">
        <f t="shared" si="119"/>
        <v>0</v>
      </c>
      <c r="M97" s="89">
        <f t="shared" si="99"/>
        <v>0</v>
      </c>
      <c r="N97" s="32">
        <f t="shared" si="119"/>
        <v>0</v>
      </c>
      <c r="O97" s="89">
        <f t="shared" si="101"/>
        <v>0</v>
      </c>
      <c r="P97" s="32">
        <f t="shared" ref="P97:V97" si="120">SUM(P98:P99)</f>
        <v>0</v>
      </c>
      <c r="Q97" s="32">
        <f t="shared" si="120"/>
        <v>0</v>
      </c>
      <c r="R97" s="32">
        <f t="shared" si="120"/>
        <v>0</v>
      </c>
      <c r="S97" s="32">
        <f t="shared" si="120"/>
        <v>0</v>
      </c>
      <c r="T97" s="32">
        <f t="shared" si="120"/>
        <v>0</v>
      </c>
      <c r="U97" s="32">
        <f t="shared" si="120"/>
        <v>0</v>
      </c>
      <c r="V97" s="32">
        <f t="shared" si="120"/>
        <v>0</v>
      </c>
      <c r="W97" s="89">
        <f t="shared" si="103"/>
        <v>0</v>
      </c>
      <c r="X97" s="32">
        <f t="shared" ref="X97" si="121">SUM(X98:X99)</f>
        <v>0</v>
      </c>
      <c r="Y97" s="89">
        <f t="shared" si="105"/>
        <v>0</v>
      </c>
      <c r="Z97" s="32">
        <f t="shared" ref="Z97:AF97" si="122">SUM(Z98:Z99)</f>
        <v>0</v>
      </c>
      <c r="AA97" s="32">
        <f t="shared" si="122"/>
        <v>0</v>
      </c>
      <c r="AB97" s="32">
        <f t="shared" si="122"/>
        <v>0</v>
      </c>
      <c r="AC97" s="32">
        <f t="shared" si="122"/>
        <v>0</v>
      </c>
      <c r="AD97" s="32">
        <f t="shared" si="122"/>
        <v>0</v>
      </c>
      <c r="AE97" s="32">
        <f t="shared" si="122"/>
        <v>0</v>
      </c>
      <c r="AF97" s="32">
        <f t="shared" si="122"/>
        <v>0</v>
      </c>
      <c r="AG97" s="89">
        <f t="shared" si="107"/>
        <v>0</v>
      </c>
      <c r="AH97" s="32">
        <f t="shared" ref="AH97" si="123">SUM(AH98:AH99)</f>
        <v>0</v>
      </c>
      <c r="AI97" s="89">
        <f t="shared" si="109"/>
        <v>0</v>
      </c>
      <c r="AJ97" s="32">
        <f t="shared" ref="AJ97:AP97" si="124">SUM(AJ98:AJ99)</f>
        <v>0</v>
      </c>
      <c r="AK97" s="32">
        <f t="shared" si="124"/>
        <v>0</v>
      </c>
      <c r="AL97" s="32">
        <f t="shared" si="124"/>
        <v>0</v>
      </c>
      <c r="AM97" s="32">
        <f t="shared" si="124"/>
        <v>0</v>
      </c>
      <c r="AN97" s="32">
        <f t="shared" si="124"/>
        <v>0</v>
      </c>
      <c r="AO97" s="32">
        <f t="shared" si="124"/>
        <v>0</v>
      </c>
      <c r="AP97" s="32">
        <f t="shared" si="124"/>
        <v>0</v>
      </c>
      <c r="AQ97" s="89">
        <f t="shared" si="111"/>
        <v>0</v>
      </c>
      <c r="AR97" s="32">
        <f t="shared" ref="AR97" si="125">SUM(AR98:AR99)</f>
        <v>0</v>
      </c>
      <c r="AS97" s="89">
        <f t="shared" si="113"/>
        <v>0</v>
      </c>
      <c r="AT97" s="32">
        <f t="shared" ref="AT97" si="126">SUM(AT98:AT99)</f>
        <v>0</v>
      </c>
      <c r="AU97" s="89">
        <f t="shared" si="114"/>
        <v>0</v>
      </c>
      <c r="AV97" s="32">
        <f t="shared" ref="AV97" si="127">SUM(AV98:AV99)</f>
        <v>0</v>
      </c>
      <c r="AW97" s="89">
        <f t="shared" si="115"/>
        <v>0</v>
      </c>
      <c r="AX97" s="32">
        <f t="shared" ref="AX97" si="128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29">SUM(C98:D98)</f>
        <v>0</v>
      </c>
      <c r="F98" s="72"/>
      <c r="G98" s="72"/>
      <c r="H98" s="73"/>
      <c r="I98" s="73"/>
      <c r="J98" s="73"/>
      <c r="K98" s="73"/>
      <c r="L98" s="33">
        <f t="shared" ref="L98:L99" si="130">F98+H98+J98</f>
        <v>0</v>
      </c>
      <c r="M98" s="34">
        <f t="shared" ref="M98:M99" si="131">(IFERROR(L98/$E98,0))</f>
        <v>0</v>
      </c>
      <c r="N98" s="33">
        <f t="shared" ref="N98:N99" si="132">G98+I98+K98</f>
        <v>0</v>
      </c>
      <c r="O98" s="34">
        <f t="shared" ref="O98:O99" si="133">(IFERROR(N98/L98,0))</f>
        <v>0</v>
      </c>
      <c r="P98" s="56"/>
      <c r="Q98" s="56"/>
      <c r="R98" s="36"/>
      <c r="S98" s="36"/>
      <c r="T98" s="36"/>
      <c r="U98" s="36"/>
      <c r="V98" s="33">
        <f t="shared" ref="V98:V99" si="134">P98+R98+T98</f>
        <v>0</v>
      </c>
      <c r="W98" s="34">
        <f t="shared" ref="W98:W99" si="135">(IFERROR(V98/$E98,0))</f>
        <v>0</v>
      </c>
      <c r="X98" s="33">
        <f t="shared" ref="X98:X99" si="136">Q98+S98+U98</f>
        <v>0</v>
      </c>
      <c r="Y98" s="34">
        <f t="shared" ref="Y98:Y99" si="137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8">Z98+AB98+AD98</f>
        <v>0</v>
      </c>
      <c r="AG98" s="34">
        <f t="shared" ref="AG98:AG99" si="139">(IFERROR(AF98/$E98,0))</f>
        <v>0</v>
      </c>
      <c r="AH98" s="33">
        <f t="shared" ref="AH98:AH99" si="140">AA98+AC98+AE98</f>
        <v>0</v>
      </c>
      <c r="AI98" s="34">
        <f t="shared" ref="AI98:AI99" si="141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2">AJ98+AL98+AN98</f>
        <v>0</v>
      </c>
      <c r="AQ98" s="34">
        <f t="shared" ref="AQ98:AQ99" si="143">(IFERROR(AP98/$E98,0))</f>
        <v>0</v>
      </c>
      <c r="AR98" s="33">
        <f t="shared" ref="AR98:AR99" si="144">AK98+AM98+AO98</f>
        <v>0</v>
      </c>
      <c r="AS98" s="34">
        <f t="shared" ref="AS98:AS99" si="145">(IFERROR(AR98/AP98,0))</f>
        <v>0</v>
      </c>
      <c r="AT98" s="33">
        <f t="shared" ref="AT98:AT99" si="146">L98+V98+AF98+AP98</f>
        <v>0</v>
      </c>
      <c r="AU98" s="34">
        <f t="shared" ref="AU98:AU99" si="147">(IFERROR(AT98/$E98,0))</f>
        <v>0</v>
      </c>
      <c r="AV98" s="33">
        <f t="shared" ref="AV98:AV99" si="148">N98+X98+AH98+AR98</f>
        <v>0</v>
      </c>
      <c r="AW98" s="34">
        <f t="shared" ref="AW98:AW99" si="149">(IFERROR(AV98/AT98,0))</f>
        <v>0</v>
      </c>
      <c r="AX98" s="57">
        <f t="shared" ref="AX98:AX99" si="150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29"/>
        <v>0</v>
      </c>
      <c r="F99" s="72"/>
      <c r="G99" s="72"/>
      <c r="H99" s="73"/>
      <c r="I99" s="73"/>
      <c r="J99" s="73"/>
      <c r="K99" s="73"/>
      <c r="L99" s="33">
        <f t="shared" si="130"/>
        <v>0</v>
      </c>
      <c r="M99" s="34">
        <f t="shared" si="131"/>
        <v>0</v>
      </c>
      <c r="N99" s="33">
        <f t="shared" si="132"/>
        <v>0</v>
      </c>
      <c r="O99" s="34">
        <f t="shared" si="133"/>
        <v>0</v>
      </c>
      <c r="P99" s="56"/>
      <c r="Q99" s="56"/>
      <c r="R99" s="36"/>
      <c r="S99" s="36"/>
      <c r="T99" s="36"/>
      <c r="U99" s="36"/>
      <c r="V99" s="33">
        <f t="shared" si="134"/>
        <v>0</v>
      </c>
      <c r="W99" s="34">
        <f t="shared" si="135"/>
        <v>0</v>
      </c>
      <c r="X99" s="33">
        <f t="shared" si="136"/>
        <v>0</v>
      </c>
      <c r="Y99" s="34">
        <f t="shared" si="137"/>
        <v>0</v>
      </c>
      <c r="Z99" s="36"/>
      <c r="AA99" s="36"/>
      <c r="AB99" s="36"/>
      <c r="AC99" s="36"/>
      <c r="AD99" s="36"/>
      <c r="AE99" s="36"/>
      <c r="AF99" s="33">
        <f t="shared" si="138"/>
        <v>0</v>
      </c>
      <c r="AG99" s="34">
        <f t="shared" si="139"/>
        <v>0</v>
      </c>
      <c r="AH99" s="33">
        <f t="shared" si="140"/>
        <v>0</v>
      </c>
      <c r="AI99" s="34">
        <f t="shared" si="141"/>
        <v>0</v>
      </c>
      <c r="AJ99" s="36"/>
      <c r="AK99" s="36"/>
      <c r="AL99" s="36"/>
      <c r="AM99" s="36"/>
      <c r="AN99" s="36"/>
      <c r="AO99" s="36"/>
      <c r="AP99" s="33">
        <f t="shared" si="142"/>
        <v>0</v>
      </c>
      <c r="AQ99" s="34">
        <f t="shared" si="143"/>
        <v>0</v>
      </c>
      <c r="AR99" s="33">
        <f t="shared" si="144"/>
        <v>0</v>
      </c>
      <c r="AS99" s="34">
        <f t="shared" si="145"/>
        <v>0</v>
      </c>
      <c r="AT99" s="33">
        <f t="shared" si="146"/>
        <v>0</v>
      </c>
      <c r="AU99" s="34">
        <f t="shared" si="147"/>
        <v>0</v>
      </c>
      <c r="AV99" s="33">
        <f t="shared" si="148"/>
        <v>0</v>
      </c>
      <c r="AW99" s="34">
        <f t="shared" si="149"/>
        <v>0</v>
      </c>
      <c r="AX99" s="57">
        <f t="shared" si="150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7"/>
        <v>0</v>
      </c>
      <c r="F100" s="74"/>
      <c r="G100" s="74"/>
      <c r="H100" s="75"/>
      <c r="I100" s="75"/>
      <c r="J100" s="75"/>
      <c r="K100" s="75"/>
      <c r="L100" s="33">
        <f t="shared" si="98"/>
        <v>0</v>
      </c>
      <c r="M100" s="34">
        <f t="shared" si="99"/>
        <v>0</v>
      </c>
      <c r="N100" s="33">
        <f t="shared" si="100"/>
        <v>0</v>
      </c>
      <c r="O100" s="34">
        <f t="shared" si="101"/>
        <v>0</v>
      </c>
      <c r="P100" s="56"/>
      <c r="Q100" s="56"/>
      <c r="R100" s="36"/>
      <c r="S100" s="36"/>
      <c r="T100" s="36"/>
      <c r="U100" s="36"/>
      <c r="V100" s="33">
        <f t="shared" si="102"/>
        <v>0</v>
      </c>
      <c r="W100" s="34">
        <f t="shared" si="103"/>
        <v>0</v>
      </c>
      <c r="X100" s="33">
        <f t="shared" si="104"/>
        <v>0</v>
      </c>
      <c r="Y100" s="34">
        <f t="shared" si="105"/>
        <v>0</v>
      </c>
      <c r="Z100" s="36"/>
      <c r="AA100" s="36"/>
      <c r="AB100" s="36"/>
      <c r="AC100" s="36"/>
      <c r="AD100" s="36"/>
      <c r="AE100" s="36"/>
      <c r="AF100" s="33">
        <f t="shared" si="106"/>
        <v>0</v>
      </c>
      <c r="AG100" s="34">
        <f t="shared" si="107"/>
        <v>0</v>
      </c>
      <c r="AH100" s="33">
        <f t="shared" si="108"/>
        <v>0</v>
      </c>
      <c r="AI100" s="34">
        <f t="shared" si="109"/>
        <v>0</v>
      </c>
      <c r="AJ100" s="36"/>
      <c r="AK100" s="36"/>
      <c r="AL100" s="36"/>
      <c r="AM100" s="36"/>
      <c r="AN100" s="36"/>
      <c r="AO100" s="36"/>
      <c r="AP100" s="33">
        <f t="shared" si="110"/>
        <v>0</v>
      </c>
      <c r="AQ100" s="34">
        <f t="shared" si="111"/>
        <v>0</v>
      </c>
      <c r="AR100" s="33">
        <f t="shared" si="112"/>
        <v>0</v>
      </c>
      <c r="AS100" s="34">
        <f t="shared" si="113"/>
        <v>0</v>
      </c>
      <c r="AT100" s="33">
        <f t="shared" si="116"/>
        <v>0</v>
      </c>
      <c r="AU100" s="34">
        <f t="shared" si="114"/>
        <v>0</v>
      </c>
      <c r="AV100" s="33">
        <f t="shared" si="117"/>
        <v>0</v>
      </c>
      <c r="AW100" s="34">
        <f t="shared" si="115"/>
        <v>0</v>
      </c>
      <c r="AX100" s="57">
        <f t="shared" si="118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7"/>
        <v>0</v>
      </c>
      <c r="F101" s="74"/>
      <c r="G101" s="74"/>
      <c r="H101" s="75"/>
      <c r="I101" s="75"/>
      <c r="J101" s="75"/>
      <c r="K101" s="75"/>
      <c r="L101" s="33">
        <f t="shared" si="98"/>
        <v>0</v>
      </c>
      <c r="M101" s="34">
        <f t="shared" si="99"/>
        <v>0</v>
      </c>
      <c r="N101" s="33">
        <f t="shared" si="100"/>
        <v>0</v>
      </c>
      <c r="O101" s="34">
        <f t="shared" si="101"/>
        <v>0</v>
      </c>
      <c r="P101" s="56"/>
      <c r="Q101" s="56"/>
      <c r="R101" s="36"/>
      <c r="S101" s="36"/>
      <c r="T101" s="36"/>
      <c r="U101" s="36"/>
      <c r="V101" s="33">
        <f t="shared" si="102"/>
        <v>0</v>
      </c>
      <c r="W101" s="34">
        <f t="shared" si="103"/>
        <v>0</v>
      </c>
      <c r="X101" s="33">
        <f t="shared" si="104"/>
        <v>0</v>
      </c>
      <c r="Y101" s="34">
        <f t="shared" si="105"/>
        <v>0</v>
      </c>
      <c r="Z101" s="36"/>
      <c r="AA101" s="36"/>
      <c r="AB101" s="36"/>
      <c r="AC101" s="36"/>
      <c r="AD101" s="36"/>
      <c r="AE101" s="36"/>
      <c r="AF101" s="33">
        <f t="shared" si="106"/>
        <v>0</v>
      </c>
      <c r="AG101" s="34">
        <f t="shared" si="107"/>
        <v>0</v>
      </c>
      <c r="AH101" s="33">
        <f t="shared" si="108"/>
        <v>0</v>
      </c>
      <c r="AI101" s="34">
        <f t="shared" si="109"/>
        <v>0</v>
      </c>
      <c r="AJ101" s="36"/>
      <c r="AK101" s="36"/>
      <c r="AL101" s="36"/>
      <c r="AM101" s="36"/>
      <c r="AN101" s="36"/>
      <c r="AO101" s="36"/>
      <c r="AP101" s="33">
        <f t="shared" si="110"/>
        <v>0</v>
      </c>
      <c r="AQ101" s="34">
        <f t="shared" si="111"/>
        <v>0</v>
      </c>
      <c r="AR101" s="33">
        <f t="shared" si="112"/>
        <v>0</v>
      </c>
      <c r="AS101" s="34">
        <f t="shared" si="113"/>
        <v>0</v>
      </c>
      <c r="AT101" s="33">
        <f t="shared" si="116"/>
        <v>0</v>
      </c>
      <c r="AU101" s="34">
        <f t="shared" si="114"/>
        <v>0</v>
      </c>
      <c r="AV101" s="33">
        <f t="shared" si="117"/>
        <v>0</v>
      </c>
      <c r="AW101" s="34">
        <f t="shared" si="115"/>
        <v>0</v>
      </c>
      <c r="AX101" s="57">
        <f t="shared" si="118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7"/>
        <v>0</v>
      </c>
      <c r="F102" s="74"/>
      <c r="G102" s="74"/>
      <c r="H102" s="75"/>
      <c r="I102" s="75"/>
      <c r="J102" s="75"/>
      <c r="K102" s="75"/>
      <c r="L102" s="33">
        <f t="shared" si="98"/>
        <v>0</v>
      </c>
      <c r="M102" s="34">
        <f t="shared" si="99"/>
        <v>0</v>
      </c>
      <c r="N102" s="33">
        <f t="shared" si="100"/>
        <v>0</v>
      </c>
      <c r="O102" s="34">
        <f t="shared" si="101"/>
        <v>0</v>
      </c>
      <c r="P102" s="56"/>
      <c r="Q102" s="56"/>
      <c r="R102" s="36"/>
      <c r="S102" s="36"/>
      <c r="T102" s="36"/>
      <c r="U102" s="36"/>
      <c r="V102" s="33">
        <f t="shared" si="102"/>
        <v>0</v>
      </c>
      <c r="W102" s="34">
        <f t="shared" si="103"/>
        <v>0</v>
      </c>
      <c r="X102" s="33">
        <f t="shared" si="104"/>
        <v>0</v>
      </c>
      <c r="Y102" s="34">
        <f t="shared" si="105"/>
        <v>0</v>
      </c>
      <c r="Z102" s="36"/>
      <c r="AA102" s="36"/>
      <c r="AB102" s="36"/>
      <c r="AC102" s="36"/>
      <c r="AD102" s="36"/>
      <c r="AE102" s="36"/>
      <c r="AF102" s="33">
        <f t="shared" si="106"/>
        <v>0</v>
      </c>
      <c r="AG102" s="34">
        <f t="shared" si="107"/>
        <v>0</v>
      </c>
      <c r="AH102" s="33">
        <f t="shared" si="108"/>
        <v>0</v>
      </c>
      <c r="AI102" s="34">
        <f t="shared" si="109"/>
        <v>0</v>
      </c>
      <c r="AJ102" s="36"/>
      <c r="AK102" s="36"/>
      <c r="AL102" s="36"/>
      <c r="AM102" s="36"/>
      <c r="AN102" s="36"/>
      <c r="AO102" s="36"/>
      <c r="AP102" s="33">
        <f t="shared" si="110"/>
        <v>0</v>
      </c>
      <c r="AQ102" s="34">
        <f t="shared" si="111"/>
        <v>0</v>
      </c>
      <c r="AR102" s="33">
        <f t="shared" si="112"/>
        <v>0</v>
      </c>
      <c r="AS102" s="34">
        <f t="shared" si="113"/>
        <v>0</v>
      </c>
      <c r="AT102" s="33">
        <f t="shared" si="116"/>
        <v>0</v>
      </c>
      <c r="AU102" s="34">
        <f t="shared" si="114"/>
        <v>0</v>
      </c>
      <c r="AV102" s="33">
        <f t="shared" si="117"/>
        <v>0</v>
      </c>
      <c r="AW102" s="34">
        <f t="shared" si="115"/>
        <v>0</v>
      </c>
      <c r="AX102" s="57">
        <f t="shared" si="118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7"/>
        <v>0</v>
      </c>
      <c r="F103" s="74"/>
      <c r="G103" s="74"/>
      <c r="H103" s="75"/>
      <c r="I103" s="75"/>
      <c r="J103" s="75"/>
      <c r="K103" s="75"/>
      <c r="L103" s="33">
        <f t="shared" si="98"/>
        <v>0</v>
      </c>
      <c r="M103" s="34">
        <f t="shared" si="99"/>
        <v>0</v>
      </c>
      <c r="N103" s="33">
        <f t="shared" si="100"/>
        <v>0</v>
      </c>
      <c r="O103" s="34">
        <f t="shared" si="101"/>
        <v>0</v>
      </c>
      <c r="P103" s="56"/>
      <c r="Q103" s="56"/>
      <c r="R103" s="36"/>
      <c r="S103" s="36"/>
      <c r="T103" s="36"/>
      <c r="U103" s="36"/>
      <c r="V103" s="33">
        <f t="shared" si="102"/>
        <v>0</v>
      </c>
      <c r="W103" s="34">
        <f t="shared" si="103"/>
        <v>0</v>
      </c>
      <c r="X103" s="33">
        <f t="shared" si="104"/>
        <v>0</v>
      </c>
      <c r="Y103" s="34">
        <f t="shared" si="105"/>
        <v>0</v>
      </c>
      <c r="Z103" s="36"/>
      <c r="AA103" s="36"/>
      <c r="AB103" s="36"/>
      <c r="AC103" s="36"/>
      <c r="AD103" s="36"/>
      <c r="AE103" s="36"/>
      <c r="AF103" s="33">
        <f t="shared" si="106"/>
        <v>0</v>
      </c>
      <c r="AG103" s="34">
        <f t="shared" si="107"/>
        <v>0</v>
      </c>
      <c r="AH103" s="33">
        <f t="shared" si="108"/>
        <v>0</v>
      </c>
      <c r="AI103" s="34">
        <f t="shared" si="109"/>
        <v>0</v>
      </c>
      <c r="AJ103" s="36"/>
      <c r="AK103" s="36"/>
      <c r="AL103" s="36"/>
      <c r="AM103" s="36"/>
      <c r="AN103" s="36"/>
      <c r="AO103" s="36"/>
      <c r="AP103" s="33">
        <f t="shared" si="110"/>
        <v>0</v>
      </c>
      <c r="AQ103" s="34">
        <f t="shared" si="111"/>
        <v>0</v>
      </c>
      <c r="AR103" s="33">
        <f t="shared" si="112"/>
        <v>0</v>
      </c>
      <c r="AS103" s="34">
        <f t="shared" si="113"/>
        <v>0</v>
      </c>
      <c r="AT103" s="33">
        <f t="shared" si="116"/>
        <v>0</v>
      </c>
      <c r="AU103" s="34">
        <f t="shared" si="114"/>
        <v>0</v>
      </c>
      <c r="AV103" s="33">
        <f t="shared" si="117"/>
        <v>0</v>
      </c>
      <c r="AW103" s="34">
        <f t="shared" si="115"/>
        <v>0</v>
      </c>
      <c r="AX103" s="57">
        <f t="shared" si="118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7"/>
        <v>0</v>
      </c>
      <c r="F104" s="74"/>
      <c r="G104" s="74"/>
      <c r="H104" s="75"/>
      <c r="I104" s="75"/>
      <c r="J104" s="75"/>
      <c r="K104" s="75"/>
      <c r="L104" s="33">
        <f t="shared" si="98"/>
        <v>0</v>
      </c>
      <c r="M104" s="34">
        <f t="shared" si="99"/>
        <v>0</v>
      </c>
      <c r="N104" s="33">
        <f t="shared" si="100"/>
        <v>0</v>
      </c>
      <c r="O104" s="34">
        <f t="shared" si="101"/>
        <v>0</v>
      </c>
      <c r="P104" s="56"/>
      <c r="Q104" s="56"/>
      <c r="R104" s="36"/>
      <c r="S104" s="36"/>
      <c r="T104" s="36"/>
      <c r="U104" s="36"/>
      <c r="V104" s="33">
        <f t="shared" si="102"/>
        <v>0</v>
      </c>
      <c r="W104" s="34">
        <f t="shared" si="103"/>
        <v>0</v>
      </c>
      <c r="X104" s="33">
        <f t="shared" si="104"/>
        <v>0</v>
      </c>
      <c r="Y104" s="34">
        <f t="shared" si="105"/>
        <v>0</v>
      </c>
      <c r="Z104" s="36"/>
      <c r="AA104" s="36"/>
      <c r="AB104" s="36"/>
      <c r="AC104" s="36"/>
      <c r="AD104" s="36"/>
      <c r="AE104" s="36"/>
      <c r="AF104" s="33">
        <f t="shared" si="106"/>
        <v>0</v>
      </c>
      <c r="AG104" s="34">
        <f t="shared" si="107"/>
        <v>0</v>
      </c>
      <c r="AH104" s="33">
        <f t="shared" si="108"/>
        <v>0</v>
      </c>
      <c r="AI104" s="34">
        <f t="shared" si="109"/>
        <v>0</v>
      </c>
      <c r="AJ104" s="36"/>
      <c r="AK104" s="36"/>
      <c r="AL104" s="36"/>
      <c r="AM104" s="36"/>
      <c r="AN104" s="36"/>
      <c r="AO104" s="36"/>
      <c r="AP104" s="33">
        <f t="shared" si="110"/>
        <v>0</v>
      </c>
      <c r="AQ104" s="34">
        <f t="shared" si="111"/>
        <v>0</v>
      </c>
      <c r="AR104" s="33">
        <f t="shared" si="112"/>
        <v>0</v>
      </c>
      <c r="AS104" s="34">
        <f t="shared" si="113"/>
        <v>0</v>
      </c>
      <c r="AT104" s="33">
        <f t="shared" si="116"/>
        <v>0</v>
      </c>
      <c r="AU104" s="34">
        <f t="shared" si="114"/>
        <v>0</v>
      </c>
      <c r="AV104" s="33">
        <f t="shared" si="117"/>
        <v>0</v>
      </c>
      <c r="AW104" s="34">
        <f t="shared" si="115"/>
        <v>0</v>
      </c>
      <c r="AX104" s="57">
        <f t="shared" si="118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7"/>
        <v>0</v>
      </c>
      <c r="F105" s="74"/>
      <c r="G105" s="74"/>
      <c r="H105" s="75"/>
      <c r="I105" s="75"/>
      <c r="J105" s="75"/>
      <c r="K105" s="75"/>
      <c r="L105" s="33">
        <f t="shared" si="98"/>
        <v>0</v>
      </c>
      <c r="M105" s="34">
        <f t="shared" si="99"/>
        <v>0</v>
      </c>
      <c r="N105" s="33">
        <f t="shared" si="100"/>
        <v>0</v>
      </c>
      <c r="O105" s="34">
        <f t="shared" si="101"/>
        <v>0</v>
      </c>
      <c r="P105" s="56"/>
      <c r="Q105" s="56"/>
      <c r="R105" s="36"/>
      <c r="S105" s="36"/>
      <c r="T105" s="36"/>
      <c r="U105" s="36"/>
      <c r="V105" s="33">
        <f t="shared" si="102"/>
        <v>0</v>
      </c>
      <c r="W105" s="34">
        <f t="shared" si="103"/>
        <v>0</v>
      </c>
      <c r="X105" s="33">
        <f t="shared" si="104"/>
        <v>0</v>
      </c>
      <c r="Y105" s="34">
        <f t="shared" si="105"/>
        <v>0</v>
      </c>
      <c r="Z105" s="36"/>
      <c r="AA105" s="36"/>
      <c r="AB105" s="36"/>
      <c r="AC105" s="36"/>
      <c r="AD105" s="36"/>
      <c r="AE105" s="36"/>
      <c r="AF105" s="33">
        <f t="shared" si="106"/>
        <v>0</v>
      </c>
      <c r="AG105" s="34">
        <f t="shared" si="107"/>
        <v>0</v>
      </c>
      <c r="AH105" s="33">
        <f t="shared" si="108"/>
        <v>0</v>
      </c>
      <c r="AI105" s="34">
        <f t="shared" si="109"/>
        <v>0</v>
      </c>
      <c r="AJ105" s="36"/>
      <c r="AK105" s="36"/>
      <c r="AL105" s="36"/>
      <c r="AM105" s="36"/>
      <c r="AN105" s="36"/>
      <c r="AO105" s="36"/>
      <c r="AP105" s="33">
        <f t="shared" si="110"/>
        <v>0</v>
      </c>
      <c r="AQ105" s="34">
        <f t="shared" si="111"/>
        <v>0</v>
      </c>
      <c r="AR105" s="33">
        <f t="shared" si="112"/>
        <v>0</v>
      </c>
      <c r="AS105" s="34">
        <f t="shared" si="113"/>
        <v>0</v>
      </c>
      <c r="AT105" s="33">
        <f t="shared" si="116"/>
        <v>0</v>
      </c>
      <c r="AU105" s="34">
        <f t="shared" si="114"/>
        <v>0</v>
      </c>
      <c r="AV105" s="33">
        <f t="shared" si="117"/>
        <v>0</v>
      </c>
      <c r="AW105" s="34">
        <f t="shared" si="115"/>
        <v>0</v>
      </c>
      <c r="AX105" s="57">
        <f t="shared" si="118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7"/>
        <v>0</v>
      </c>
      <c r="F106" s="74"/>
      <c r="G106" s="74"/>
      <c r="H106" s="75"/>
      <c r="I106" s="75"/>
      <c r="J106" s="75"/>
      <c r="K106" s="75"/>
      <c r="L106" s="33">
        <f t="shared" si="98"/>
        <v>0</v>
      </c>
      <c r="M106" s="34">
        <f t="shared" si="99"/>
        <v>0</v>
      </c>
      <c r="N106" s="33">
        <f t="shared" si="100"/>
        <v>0</v>
      </c>
      <c r="O106" s="34">
        <f t="shared" si="101"/>
        <v>0</v>
      </c>
      <c r="P106" s="56"/>
      <c r="Q106" s="56"/>
      <c r="R106" s="36"/>
      <c r="S106" s="36"/>
      <c r="T106" s="36"/>
      <c r="U106" s="36"/>
      <c r="V106" s="33">
        <f t="shared" si="102"/>
        <v>0</v>
      </c>
      <c r="W106" s="34">
        <f t="shared" si="103"/>
        <v>0</v>
      </c>
      <c r="X106" s="33">
        <f t="shared" si="104"/>
        <v>0</v>
      </c>
      <c r="Y106" s="34">
        <f t="shared" si="105"/>
        <v>0</v>
      </c>
      <c r="Z106" s="36"/>
      <c r="AA106" s="36"/>
      <c r="AB106" s="36"/>
      <c r="AC106" s="36"/>
      <c r="AD106" s="36"/>
      <c r="AE106" s="36"/>
      <c r="AF106" s="33">
        <f t="shared" si="106"/>
        <v>0</v>
      </c>
      <c r="AG106" s="34">
        <f t="shared" si="107"/>
        <v>0</v>
      </c>
      <c r="AH106" s="33">
        <f t="shared" si="108"/>
        <v>0</v>
      </c>
      <c r="AI106" s="34">
        <f t="shared" si="109"/>
        <v>0</v>
      </c>
      <c r="AJ106" s="36"/>
      <c r="AK106" s="36"/>
      <c r="AL106" s="36"/>
      <c r="AM106" s="36"/>
      <c r="AN106" s="36"/>
      <c r="AO106" s="36"/>
      <c r="AP106" s="33">
        <f t="shared" si="110"/>
        <v>0</v>
      </c>
      <c r="AQ106" s="34">
        <f t="shared" si="111"/>
        <v>0</v>
      </c>
      <c r="AR106" s="33">
        <f t="shared" si="112"/>
        <v>0</v>
      </c>
      <c r="AS106" s="34">
        <f t="shared" si="113"/>
        <v>0</v>
      </c>
      <c r="AT106" s="33">
        <f t="shared" si="116"/>
        <v>0</v>
      </c>
      <c r="AU106" s="34">
        <f t="shared" si="114"/>
        <v>0</v>
      </c>
      <c r="AV106" s="33">
        <f t="shared" si="117"/>
        <v>0</v>
      </c>
      <c r="AW106" s="34">
        <f t="shared" si="115"/>
        <v>0</v>
      </c>
      <c r="AX106" s="57">
        <f t="shared" si="118"/>
        <v>0</v>
      </c>
    </row>
    <row r="107" spans="1:50" ht="15" hidden="1" customHeight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7"/>
        <v>0</v>
      </c>
      <c r="F107" s="74"/>
      <c r="G107" s="74"/>
      <c r="H107" s="75"/>
      <c r="I107" s="75"/>
      <c r="J107" s="75"/>
      <c r="K107" s="75"/>
      <c r="L107" s="33">
        <f t="shared" si="98"/>
        <v>0</v>
      </c>
      <c r="M107" s="34">
        <f t="shared" si="99"/>
        <v>0</v>
      </c>
      <c r="N107" s="33">
        <f t="shared" si="100"/>
        <v>0</v>
      </c>
      <c r="O107" s="34">
        <f t="shared" si="101"/>
        <v>0</v>
      </c>
      <c r="P107" s="56"/>
      <c r="Q107" s="56"/>
      <c r="R107" s="36"/>
      <c r="S107" s="36"/>
      <c r="T107" s="36"/>
      <c r="U107" s="36"/>
      <c r="V107" s="33">
        <f t="shared" si="102"/>
        <v>0</v>
      </c>
      <c r="W107" s="34">
        <f t="shared" si="103"/>
        <v>0</v>
      </c>
      <c r="X107" s="33">
        <f t="shared" si="104"/>
        <v>0</v>
      </c>
      <c r="Y107" s="34">
        <f t="shared" si="105"/>
        <v>0</v>
      </c>
      <c r="Z107" s="36"/>
      <c r="AA107" s="36"/>
      <c r="AB107" s="36"/>
      <c r="AC107" s="36"/>
      <c r="AD107" s="36"/>
      <c r="AE107" s="36"/>
      <c r="AF107" s="33">
        <f t="shared" si="106"/>
        <v>0</v>
      </c>
      <c r="AG107" s="34">
        <f t="shared" si="107"/>
        <v>0</v>
      </c>
      <c r="AH107" s="33">
        <f t="shared" si="108"/>
        <v>0</v>
      </c>
      <c r="AI107" s="34">
        <f t="shared" si="109"/>
        <v>0</v>
      </c>
      <c r="AJ107" s="36"/>
      <c r="AK107" s="36"/>
      <c r="AL107" s="36"/>
      <c r="AM107" s="36"/>
      <c r="AN107" s="36"/>
      <c r="AO107" s="36"/>
      <c r="AP107" s="33">
        <f t="shared" si="110"/>
        <v>0</v>
      </c>
      <c r="AQ107" s="34">
        <f t="shared" si="111"/>
        <v>0</v>
      </c>
      <c r="AR107" s="33">
        <f t="shared" si="112"/>
        <v>0</v>
      </c>
      <c r="AS107" s="34">
        <f t="shared" si="113"/>
        <v>0</v>
      </c>
      <c r="AT107" s="33">
        <f t="shared" si="116"/>
        <v>0</v>
      </c>
      <c r="AU107" s="34">
        <f t="shared" si="114"/>
        <v>0</v>
      </c>
      <c r="AV107" s="33">
        <f t="shared" si="117"/>
        <v>0</v>
      </c>
      <c r="AW107" s="34">
        <f t="shared" si="115"/>
        <v>0</v>
      </c>
      <c r="AX107" s="57">
        <f t="shared" si="118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7"/>
        <v>0</v>
      </c>
      <c r="F108" s="74"/>
      <c r="G108" s="74"/>
      <c r="H108" s="75"/>
      <c r="I108" s="75"/>
      <c r="J108" s="75"/>
      <c r="K108" s="75"/>
      <c r="L108" s="33">
        <f t="shared" si="98"/>
        <v>0</v>
      </c>
      <c r="M108" s="34">
        <f t="shared" si="99"/>
        <v>0</v>
      </c>
      <c r="N108" s="33">
        <f t="shared" si="100"/>
        <v>0</v>
      </c>
      <c r="O108" s="34">
        <f t="shared" si="101"/>
        <v>0</v>
      </c>
      <c r="P108" s="56"/>
      <c r="Q108" s="56"/>
      <c r="R108" s="36"/>
      <c r="S108" s="36"/>
      <c r="T108" s="36"/>
      <c r="U108" s="36"/>
      <c r="V108" s="33">
        <f t="shared" si="102"/>
        <v>0</v>
      </c>
      <c r="W108" s="34">
        <f t="shared" si="103"/>
        <v>0</v>
      </c>
      <c r="X108" s="33">
        <f t="shared" si="104"/>
        <v>0</v>
      </c>
      <c r="Y108" s="34">
        <f t="shared" si="105"/>
        <v>0</v>
      </c>
      <c r="Z108" s="36"/>
      <c r="AA108" s="36"/>
      <c r="AB108" s="36"/>
      <c r="AC108" s="36"/>
      <c r="AD108" s="36"/>
      <c r="AE108" s="36"/>
      <c r="AF108" s="33">
        <f t="shared" si="106"/>
        <v>0</v>
      </c>
      <c r="AG108" s="34">
        <f t="shared" si="107"/>
        <v>0</v>
      </c>
      <c r="AH108" s="33">
        <f t="shared" si="108"/>
        <v>0</v>
      </c>
      <c r="AI108" s="34">
        <f t="shared" si="109"/>
        <v>0</v>
      </c>
      <c r="AJ108" s="36"/>
      <c r="AK108" s="36"/>
      <c r="AL108" s="36"/>
      <c r="AM108" s="36"/>
      <c r="AN108" s="36"/>
      <c r="AO108" s="36"/>
      <c r="AP108" s="33">
        <f t="shared" si="110"/>
        <v>0</v>
      </c>
      <c r="AQ108" s="34">
        <f t="shared" si="111"/>
        <v>0</v>
      </c>
      <c r="AR108" s="33">
        <f t="shared" si="112"/>
        <v>0</v>
      </c>
      <c r="AS108" s="34">
        <f t="shared" si="113"/>
        <v>0</v>
      </c>
      <c r="AT108" s="33">
        <f t="shared" si="116"/>
        <v>0</v>
      </c>
      <c r="AU108" s="34">
        <f t="shared" si="114"/>
        <v>0</v>
      </c>
      <c r="AV108" s="33">
        <f t="shared" si="117"/>
        <v>0</v>
      </c>
      <c r="AW108" s="34">
        <f t="shared" si="115"/>
        <v>0</v>
      </c>
      <c r="AX108" s="57">
        <f t="shared" si="118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7"/>
        <v>0</v>
      </c>
      <c r="F109" s="74"/>
      <c r="G109" s="74"/>
      <c r="H109" s="75"/>
      <c r="I109" s="75"/>
      <c r="J109" s="75"/>
      <c r="K109" s="75"/>
      <c r="L109" s="33">
        <f t="shared" si="98"/>
        <v>0</v>
      </c>
      <c r="M109" s="34">
        <f t="shared" si="99"/>
        <v>0</v>
      </c>
      <c r="N109" s="33">
        <f t="shared" si="100"/>
        <v>0</v>
      </c>
      <c r="O109" s="34">
        <f t="shared" si="101"/>
        <v>0</v>
      </c>
      <c r="P109" s="56"/>
      <c r="Q109" s="56"/>
      <c r="R109" s="36"/>
      <c r="S109" s="36"/>
      <c r="T109" s="36"/>
      <c r="U109" s="36"/>
      <c r="V109" s="33">
        <f t="shared" si="102"/>
        <v>0</v>
      </c>
      <c r="W109" s="34">
        <f t="shared" si="103"/>
        <v>0</v>
      </c>
      <c r="X109" s="33">
        <f t="shared" si="104"/>
        <v>0</v>
      </c>
      <c r="Y109" s="34">
        <f t="shared" si="105"/>
        <v>0</v>
      </c>
      <c r="Z109" s="36"/>
      <c r="AA109" s="36"/>
      <c r="AB109" s="36"/>
      <c r="AC109" s="36"/>
      <c r="AD109" s="36"/>
      <c r="AE109" s="36"/>
      <c r="AF109" s="33">
        <f t="shared" si="106"/>
        <v>0</v>
      </c>
      <c r="AG109" s="34">
        <f t="shared" si="107"/>
        <v>0</v>
      </c>
      <c r="AH109" s="33">
        <f t="shared" si="108"/>
        <v>0</v>
      </c>
      <c r="AI109" s="34">
        <f t="shared" si="109"/>
        <v>0</v>
      </c>
      <c r="AJ109" s="36"/>
      <c r="AK109" s="36"/>
      <c r="AL109" s="36"/>
      <c r="AM109" s="36"/>
      <c r="AN109" s="36"/>
      <c r="AO109" s="36"/>
      <c r="AP109" s="33">
        <f t="shared" si="110"/>
        <v>0</v>
      </c>
      <c r="AQ109" s="34">
        <f t="shared" si="111"/>
        <v>0</v>
      </c>
      <c r="AR109" s="33">
        <f t="shared" si="112"/>
        <v>0</v>
      </c>
      <c r="AS109" s="34">
        <f t="shared" si="113"/>
        <v>0</v>
      </c>
      <c r="AT109" s="33">
        <f t="shared" si="116"/>
        <v>0</v>
      </c>
      <c r="AU109" s="34">
        <f t="shared" si="114"/>
        <v>0</v>
      </c>
      <c r="AV109" s="33">
        <f t="shared" si="117"/>
        <v>0</v>
      </c>
      <c r="AW109" s="34">
        <f t="shared" si="115"/>
        <v>0</v>
      </c>
      <c r="AX109" s="57">
        <f t="shared" si="118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7"/>
        <v>0</v>
      </c>
      <c r="F110" s="74"/>
      <c r="G110" s="74"/>
      <c r="H110" s="75"/>
      <c r="I110" s="75"/>
      <c r="J110" s="75"/>
      <c r="K110" s="75"/>
      <c r="L110" s="33">
        <f t="shared" si="98"/>
        <v>0</v>
      </c>
      <c r="M110" s="34">
        <f t="shared" si="99"/>
        <v>0</v>
      </c>
      <c r="N110" s="33">
        <f t="shared" si="100"/>
        <v>0</v>
      </c>
      <c r="O110" s="34">
        <f t="shared" si="101"/>
        <v>0</v>
      </c>
      <c r="P110" s="56"/>
      <c r="Q110" s="56"/>
      <c r="R110" s="36"/>
      <c r="S110" s="36"/>
      <c r="T110" s="36"/>
      <c r="U110" s="36"/>
      <c r="V110" s="33">
        <f t="shared" si="102"/>
        <v>0</v>
      </c>
      <c r="W110" s="34">
        <f t="shared" si="103"/>
        <v>0</v>
      </c>
      <c r="X110" s="33">
        <f t="shared" si="104"/>
        <v>0</v>
      </c>
      <c r="Y110" s="34">
        <f t="shared" si="105"/>
        <v>0</v>
      </c>
      <c r="Z110" s="36"/>
      <c r="AA110" s="36"/>
      <c r="AB110" s="36"/>
      <c r="AC110" s="36"/>
      <c r="AD110" s="36"/>
      <c r="AE110" s="36"/>
      <c r="AF110" s="33">
        <f t="shared" si="106"/>
        <v>0</v>
      </c>
      <c r="AG110" s="34">
        <f t="shared" si="107"/>
        <v>0</v>
      </c>
      <c r="AH110" s="33">
        <f t="shared" si="108"/>
        <v>0</v>
      </c>
      <c r="AI110" s="34">
        <f t="shared" si="109"/>
        <v>0</v>
      </c>
      <c r="AJ110" s="36"/>
      <c r="AK110" s="36"/>
      <c r="AL110" s="36"/>
      <c r="AM110" s="36"/>
      <c r="AN110" s="36"/>
      <c r="AO110" s="36"/>
      <c r="AP110" s="33">
        <f t="shared" si="110"/>
        <v>0</v>
      </c>
      <c r="AQ110" s="34">
        <f t="shared" si="111"/>
        <v>0</v>
      </c>
      <c r="AR110" s="33">
        <f t="shared" si="112"/>
        <v>0</v>
      </c>
      <c r="AS110" s="34">
        <f t="shared" si="113"/>
        <v>0</v>
      </c>
      <c r="AT110" s="33">
        <f t="shared" si="116"/>
        <v>0</v>
      </c>
      <c r="AU110" s="34">
        <f t="shared" si="114"/>
        <v>0</v>
      </c>
      <c r="AV110" s="33">
        <f t="shared" si="117"/>
        <v>0</v>
      </c>
      <c r="AW110" s="34">
        <f t="shared" si="115"/>
        <v>0</v>
      </c>
      <c r="AX110" s="57">
        <f t="shared" si="118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7"/>
        <v>0</v>
      </c>
      <c r="F111" s="74"/>
      <c r="G111" s="74"/>
      <c r="H111" s="75"/>
      <c r="I111" s="75"/>
      <c r="J111" s="75"/>
      <c r="K111" s="75"/>
      <c r="L111" s="33">
        <f t="shared" si="98"/>
        <v>0</v>
      </c>
      <c r="M111" s="34">
        <f t="shared" si="99"/>
        <v>0</v>
      </c>
      <c r="N111" s="33">
        <f t="shared" si="100"/>
        <v>0</v>
      </c>
      <c r="O111" s="34">
        <f t="shared" si="101"/>
        <v>0</v>
      </c>
      <c r="P111" s="56"/>
      <c r="Q111" s="56"/>
      <c r="R111" s="36"/>
      <c r="S111" s="36"/>
      <c r="T111" s="36"/>
      <c r="U111" s="36"/>
      <c r="V111" s="33">
        <f t="shared" si="102"/>
        <v>0</v>
      </c>
      <c r="W111" s="34">
        <f t="shared" si="103"/>
        <v>0</v>
      </c>
      <c r="X111" s="33">
        <f t="shared" si="104"/>
        <v>0</v>
      </c>
      <c r="Y111" s="34">
        <f t="shared" si="105"/>
        <v>0</v>
      </c>
      <c r="Z111" s="36"/>
      <c r="AA111" s="36"/>
      <c r="AB111" s="36"/>
      <c r="AC111" s="36"/>
      <c r="AD111" s="36"/>
      <c r="AE111" s="36"/>
      <c r="AF111" s="33">
        <f t="shared" si="106"/>
        <v>0</v>
      </c>
      <c r="AG111" s="34">
        <f t="shared" si="107"/>
        <v>0</v>
      </c>
      <c r="AH111" s="33">
        <f t="shared" si="108"/>
        <v>0</v>
      </c>
      <c r="AI111" s="34">
        <f t="shared" si="109"/>
        <v>0</v>
      </c>
      <c r="AJ111" s="36"/>
      <c r="AK111" s="36"/>
      <c r="AL111" s="36"/>
      <c r="AM111" s="36"/>
      <c r="AN111" s="36"/>
      <c r="AO111" s="36"/>
      <c r="AP111" s="33">
        <f t="shared" si="110"/>
        <v>0</v>
      </c>
      <c r="AQ111" s="34">
        <f t="shared" si="111"/>
        <v>0</v>
      </c>
      <c r="AR111" s="33">
        <f t="shared" si="112"/>
        <v>0</v>
      </c>
      <c r="AS111" s="34">
        <f t="shared" si="113"/>
        <v>0</v>
      </c>
      <c r="AT111" s="33">
        <f t="shared" si="116"/>
        <v>0</v>
      </c>
      <c r="AU111" s="34">
        <f t="shared" si="114"/>
        <v>0</v>
      </c>
      <c r="AV111" s="33">
        <f t="shared" si="117"/>
        <v>0</v>
      </c>
      <c r="AW111" s="34">
        <f t="shared" si="115"/>
        <v>0</v>
      </c>
      <c r="AX111" s="57">
        <f t="shared" si="118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7"/>
        <v>0</v>
      </c>
      <c r="F112" s="74"/>
      <c r="G112" s="74"/>
      <c r="H112" s="75"/>
      <c r="I112" s="75"/>
      <c r="J112" s="75"/>
      <c r="K112" s="75"/>
      <c r="L112" s="33">
        <f t="shared" si="98"/>
        <v>0</v>
      </c>
      <c r="M112" s="34">
        <f t="shared" si="99"/>
        <v>0</v>
      </c>
      <c r="N112" s="33">
        <f t="shared" si="100"/>
        <v>0</v>
      </c>
      <c r="O112" s="34">
        <f t="shared" si="101"/>
        <v>0</v>
      </c>
      <c r="P112" s="56"/>
      <c r="Q112" s="56"/>
      <c r="R112" s="36"/>
      <c r="S112" s="36"/>
      <c r="T112" s="36"/>
      <c r="U112" s="36"/>
      <c r="V112" s="33">
        <f t="shared" si="102"/>
        <v>0</v>
      </c>
      <c r="W112" s="34">
        <f t="shared" si="103"/>
        <v>0</v>
      </c>
      <c r="X112" s="33">
        <f t="shared" si="104"/>
        <v>0</v>
      </c>
      <c r="Y112" s="34">
        <f t="shared" si="105"/>
        <v>0</v>
      </c>
      <c r="Z112" s="36"/>
      <c r="AA112" s="36"/>
      <c r="AB112" s="36"/>
      <c r="AC112" s="36"/>
      <c r="AD112" s="36"/>
      <c r="AE112" s="36"/>
      <c r="AF112" s="33">
        <f t="shared" si="106"/>
        <v>0</v>
      </c>
      <c r="AG112" s="34">
        <f t="shared" si="107"/>
        <v>0</v>
      </c>
      <c r="AH112" s="33">
        <f t="shared" si="108"/>
        <v>0</v>
      </c>
      <c r="AI112" s="34">
        <f t="shared" si="109"/>
        <v>0</v>
      </c>
      <c r="AJ112" s="36"/>
      <c r="AK112" s="36"/>
      <c r="AL112" s="36"/>
      <c r="AM112" s="36"/>
      <c r="AN112" s="36"/>
      <c r="AO112" s="36"/>
      <c r="AP112" s="33">
        <f t="shared" si="110"/>
        <v>0</v>
      </c>
      <c r="AQ112" s="34">
        <f t="shared" si="111"/>
        <v>0</v>
      </c>
      <c r="AR112" s="33">
        <f t="shared" si="112"/>
        <v>0</v>
      </c>
      <c r="AS112" s="34">
        <f t="shared" si="113"/>
        <v>0</v>
      </c>
      <c r="AT112" s="33">
        <f t="shared" si="116"/>
        <v>0</v>
      </c>
      <c r="AU112" s="34">
        <f t="shared" si="114"/>
        <v>0</v>
      </c>
      <c r="AV112" s="33">
        <f t="shared" si="117"/>
        <v>0</v>
      </c>
      <c r="AW112" s="34">
        <f t="shared" si="115"/>
        <v>0</v>
      </c>
      <c r="AX112" s="57">
        <f t="shared" si="118"/>
        <v>0</v>
      </c>
    </row>
    <row r="113" spans="1:50" s="19" customFormat="1" ht="15" hidden="1" customHeight="1" x14ac:dyDescent="0.25">
      <c r="A113" s="38">
        <v>40000</v>
      </c>
      <c r="B113" s="39" t="s">
        <v>105</v>
      </c>
      <c r="C113" s="40">
        <f t="shared" ref="C113:D113" si="151">SUM(C114:C128)</f>
        <v>0</v>
      </c>
      <c r="D113" s="40">
        <f t="shared" si="151"/>
        <v>0</v>
      </c>
      <c r="E113" s="40">
        <f>SUM(E114:E128)</f>
        <v>0</v>
      </c>
      <c r="F113" s="67">
        <f>SUM(F114:F128)</f>
        <v>0</v>
      </c>
      <c r="G113" s="67">
        <f t="shared" ref="G113:N113" si="152">SUM(G114:G128)</f>
        <v>0</v>
      </c>
      <c r="H113" s="67">
        <f t="shared" si="152"/>
        <v>0</v>
      </c>
      <c r="I113" s="67">
        <f t="shared" si="152"/>
        <v>0</v>
      </c>
      <c r="J113" s="67">
        <f t="shared" si="152"/>
        <v>0</v>
      </c>
      <c r="K113" s="67">
        <f t="shared" si="152"/>
        <v>0</v>
      </c>
      <c r="L113" s="40">
        <f t="shared" si="152"/>
        <v>0</v>
      </c>
      <c r="M113" s="26">
        <f t="shared" si="99"/>
        <v>0</v>
      </c>
      <c r="N113" s="40">
        <f t="shared" si="152"/>
        <v>0</v>
      </c>
      <c r="O113" s="26">
        <f t="shared" si="101"/>
        <v>0</v>
      </c>
      <c r="P113" s="67">
        <f t="shared" ref="P113:V113" si="153">SUM(P114:P128)</f>
        <v>0</v>
      </c>
      <c r="Q113" s="67">
        <f t="shared" si="153"/>
        <v>0</v>
      </c>
      <c r="R113" s="67">
        <f t="shared" si="153"/>
        <v>0</v>
      </c>
      <c r="S113" s="67">
        <f t="shared" si="153"/>
        <v>0</v>
      </c>
      <c r="T113" s="67">
        <f t="shared" si="153"/>
        <v>0</v>
      </c>
      <c r="U113" s="67">
        <f t="shared" si="153"/>
        <v>0</v>
      </c>
      <c r="V113" s="40">
        <f t="shared" si="153"/>
        <v>0</v>
      </c>
      <c r="W113" s="26">
        <f t="shared" si="103"/>
        <v>0</v>
      </c>
      <c r="X113" s="40">
        <f t="shared" ref="X113" si="154">SUM(X114:X128)</f>
        <v>0</v>
      </c>
      <c r="Y113" s="26">
        <f t="shared" si="105"/>
        <v>0</v>
      </c>
      <c r="Z113" s="67">
        <f t="shared" ref="Z113:AF113" si="155">SUM(Z114:Z128)</f>
        <v>0</v>
      </c>
      <c r="AA113" s="67">
        <f t="shared" si="155"/>
        <v>0</v>
      </c>
      <c r="AB113" s="67">
        <f t="shared" si="155"/>
        <v>0</v>
      </c>
      <c r="AC113" s="67">
        <f t="shared" si="155"/>
        <v>0</v>
      </c>
      <c r="AD113" s="67">
        <f t="shared" si="155"/>
        <v>0</v>
      </c>
      <c r="AE113" s="67">
        <f t="shared" si="155"/>
        <v>0</v>
      </c>
      <c r="AF113" s="40">
        <f t="shared" si="155"/>
        <v>0</v>
      </c>
      <c r="AG113" s="26">
        <f t="shared" si="107"/>
        <v>0</v>
      </c>
      <c r="AH113" s="40">
        <f t="shared" ref="AH113" si="156">SUM(AH114:AH128)</f>
        <v>0</v>
      </c>
      <c r="AI113" s="26">
        <f t="shared" si="109"/>
        <v>0</v>
      </c>
      <c r="AJ113" s="67">
        <f t="shared" ref="AJ113:AP113" si="157">SUM(AJ114:AJ128)</f>
        <v>0</v>
      </c>
      <c r="AK113" s="67">
        <f t="shared" si="157"/>
        <v>0</v>
      </c>
      <c r="AL113" s="67">
        <f t="shared" si="157"/>
        <v>0</v>
      </c>
      <c r="AM113" s="67">
        <f t="shared" si="157"/>
        <v>0</v>
      </c>
      <c r="AN113" s="67">
        <f t="shared" si="157"/>
        <v>0</v>
      </c>
      <c r="AO113" s="67">
        <f t="shared" si="157"/>
        <v>0</v>
      </c>
      <c r="AP113" s="40">
        <f t="shared" si="157"/>
        <v>0</v>
      </c>
      <c r="AQ113" s="26">
        <f t="shared" si="111"/>
        <v>0</v>
      </c>
      <c r="AR113" s="40">
        <f t="shared" ref="AR113" si="158">SUM(AR114:AR128)</f>
        <v>0</v>
      </c>
      <c r="AS113" s="26">
        <f t="shared" si="113"/>
        <v>0</v>
      </c>
      <c r="AT113" s="40">
        <f t="shared" ref="AT113" si="159">SUM(AT114:AT128)</f>
        <v>0</v>
      </c>
      <c r="AU113" s="26">
        <f t="shared" si="114"/>
        <v>0</v>
      </c>
      <c r="AV113" s="40">
        <f t="shared" ref="AV113" si="160">SUM(AV114:AV128)</f>
        <v>0</v>
      </c>
      <c r="AW113" s="26">
        <f t="shared" si="115"/>
        <v>0</v>
      </c>
      <c r="AX113" s="40">
        <f>SUM(AX114:AX128)</f>
        <v>0</v>
      </c>
    </row>
    <row r="114" spans="1:50" ht="15" hidden="1" customHeight="1" x14ac:dyDescent="0.25">
      <c r="A114" s="37">
        <v>41100</v>
      </c>
      <c r="B114" s="30" t="s">
        <v>106</v>
      </c>
      <c r="C114" s="36">
        <v>0</v>
      </c>
      <c r="D114" s="64"/>
      <c r="E114" s="36">
        <f t="shared" ref="E114" si="161">SUM(C114:D114)</f>
        <v>0</v>
      </c>
      <c r="F114" s="74"/>
      <c r="G114" s="74"/>
      <c r="H114" s="75"/>
      <c r="I114" s="75"/>
      <c r="J114" s="75"/>
      <c r="K114" s="75"/>
      <c r="L114" s="33">
        <f t="shared" ref="L114" si="162">F114+H114+J114</f>
        <v>0</v>
      </c>
      <c r="M114" s="34">
        <f t="shared" ref="M114" si="163">(IFERROR(L114/$E114,0))</f>
        <v>0</v>
      </c>
      <c r="N114" s="33">
        <f t="shared" ref="N114" si="164">G114+I114+K114</f>
        <v>0</v>
      </c>
      <c r="O114" s="34">
        <f t="shared" ref="O114" si="165">(IFERROR(N114/L114,0))</f>
        <v>0</v>
      </c>
      <c r="P114" s="56"/>
      <c r="Q114" s="56"/>
      <c r="R114" s="36"/>
      <c r="S114" s="36"/>
      <c r="T114" s="36"/>
      <c r="U114" s="36"/>
      <c r="V114" s="33">
        <f t="shared" ref="V114" si="166">P114+R114+T114</f>
        <v>0</v>
      </c>
      <c r="W114" s="34">
        <f t="shared" ref="W114" si="167">(IFERROR(V114/$E114,0))</f>
        <v>0</v>
      </c>
      <c r="X114" s="33">
        <f t="shared" ref="X114" si="168">Q114+S114+U114</f>
        <v>0</v>
      </c>
      <c r="Y114" s="34">
        <f t="shared" ref="Y114" si="169">(IFERROR(X114/V114,0))</f>
        <v>0</v>
      </c>
      <c r="Z114" s="36"/>
      <c r="AA114" s="36"/>
      <c r="AB114" s="36"/>
      <c r="AC114" s="36"/>
      <c r="AD114" s="36"/>
      <c r="AE114" s="36"/>
      <c r="AF114" s="33">
        <f t="shared" ref="AF114" si="170">Z114+AB114+AD114</f>
        <v>0</v>
      </c>
      <c r="AG114" s="34">
        <f t="shared" ref="AG114" si="171">(IFERROR(AF114/$E114,0))</f>
        <v>0</v>
      </c>
      <c r="AH114" s="33">
        <f t="shared" ref="AH114" si="172">AA114+AC114+AE114</f>
        <v>0</v>
      </c>
      <c r="AI114" s="34">
        <f t="shared" ref="AI114" si="173">(IFERROR(AH114/AF114,0))</f>
        <v>0</v>
      </c>
      <c r="AJ114" s="36"/>
      <c r="AK114" s="36"/>
      <c r="AL114" s="36"/>
      <c r="AM114" s="36"/>
      <c r="AN114" s="36"/>
      <c r="AO114" s="36"/>
      <c r="AP114" s="33">
        <f t="shared" ref="AP114" si="174">AJ114+AL114+AN114</f>
        <v>0</v>
      </c>
      <c r="AQ114" s="34">
        <f t="shared" ref="AQ114" si="175">(IFERROR(AP114/$E114,0))</f>
        <v>0</v>
      </c>
      <c r="AR114" s="33">
        <f t="shared" ref="AR114" si="176">AK114+AM114+AO114</f>
        <v>0</v>
      </c>
      <c r="AS114" s="34">
        <f t="shared" ref="AS114" si="177">(IFERROR(AR114/AP114,0))</f>
        <v>0</v>
      </c>
      <c r="AT114" s="33">
        <f t="shared" ref="AT114" si="178">L114+V114+AF114+AP114</f>
        <v>0</v>
      </c>
      <c r="AU114" s="34">
        <f t="shared" ref="AU114" si="179">(IFERROR(AT114/$E114,0))</f>
        <v>0</v>
      </c>
      <c r="AV114" s="33">
        <f t="shared" ref="AV114" si="180">N114+X114+AH114+AR114</f>
        <v>0</v>
      </c>
      <c r="AW114" s="34">
        <f t="shared" ref="AW114" si="181">(IFERROR(AV114/AT114,0))</f>
        <v>0</v>
      </c>
      <c r="AX114" s="57">
        <f t="shared" ref="AX114" si="182">E114-AT114</f>
        <v>0</v>
      </c>
    </row>
    <row r="115" spans="1:50" ht="15" hidden="1" customHeight="1" x14ac:dyDescent="0.25">
      <c r="A115" s="37">
        <v>42230</v>
      </c>
      <c r="B115" s="30" t="s">
        <v>140</v>
      </c>
      <c r="C115" s="36">
        <v>0</v>
      </c>
      <c r="D115" s="36"/>
      <c r="E115" s="36">
        <f t="shared" ref="E115:E128" si="183">SUM(C115:D115)</f>
        <v>0</v>
      </c>
      <c r="F115" s="74"/>
      <c r="G115" s="74"/>
      <c r="H115" s="75"/>
      <c r="I115" s="75"/>
      <c r="J115" s="75"/>
      <c r="K115" s="75"/>
      <c r="L115" s="33">
        <f t="shared" ref="L115:L128" si="184">F115+H115+J115</f>
        <v>0</v>
      </c>
      <c r="M115" s="34">
        <f t="shared" si="99"/>
        <v>0</v>
      </c>
      <c r="N115" s="33">
        <f t="shared" ref="N115:N128" si="185">G115+I115+K115</f>
        <v>0</v>
      </c>
      <c r="O115" s="34">
        <f t="shared" si="101"/>
        <v>0</v>
      </c>
      <c r="P115" s="56"/>
      <c r="Q115" s="56"/>
      <c r="R115" s="36"/>
      <c r="S115" s="36"/>
      <c r="T115" s="36"/>
      <c r="U115" s="36"/>
      <c r="V115" s="33">
        <f t="shared" ref="V115:V128" si="186">P115+R115+T115</f>
        <v>0</v>
      </c>
      <c r="W115" s="34">
        <f t="shared" si="103"/>
        <v>0</v>
      </c>
      <c r="X115" s="33">
        <f t="shared" ref="X115:X128" si="187">Q115+S115+U115</f>
        <v>0</v>
      </c>
      <c r="Y115" s="34">
        <f t="shared" si="105"/>
        <v>0</v>
      </c>
      <c r="Z115" s="36"/>
      <c r="AA115" s="36"/>
      <c r="AB115" s="36"/>
      <c r="AC115" s="36"/>
      <c r="AD115" s="36"/>
      <c r="AE115" s="36"/>
      <c r="AF115" s="33">
        <f t="shared" ref="AF115:AF128" si="188">Z115+AB115+AD115</f>
        <v>0</v>
      </c>
      <c r="AG115" s="34">
        <f t="shared" si="107"/>
        <v>0</v>
      </c>
      <c r="AH115" s="33">
        <f t="shared" ref="AH115:AH128" si="189">AA115+AC115+AE115</f>
        <v>0</v>
      </c>
      <c r="AI115" s="34">
        <f t="shared" si="109"/>
        <v>0</v>
      </c>
      <c r="AJ115" s="36"/>
      <c r="AK115" s="36"/>
      <c r="AL115" s="36"/>
      <c r="AM115" s="36"/>
      <c r="AN115" s="36"/>
      <c r="AO115" s="36"/>
      <c r="AP115" s="33">
        <f t="shared" ref="AP115:AP128" si="190">AJ115+AL115+AN115</f>
        <v>0</v>
      </c>
      <c r="AQ115" s="34">
        <f t="shared" si="111"/>
        <v>0</v>
      </c>
      <c r="AR115" s="33">
        <f t="shared" ref="AR115:AR128" si="191">AK115+AM115+AO115</f>
        <v>0</v>
      </c>
      <c r="AS115" s="34">
        <f t="shared" si="113"/>
        <v>0</v>
      </c>
      <c r="AT115" s="33">
        <f t="shared" ref="AT115:AT128" si="192">L115+V115+AF115+AP115</f>
        <v>0</v>
      </c>
      <c r="AU115" s="34">
        <f t="shared" si="114"/>
        <v>0</v>
      </c>
      <c r="AV115" s="33">
        <f t="shared" ref="AV115:AV128" si="193">N115+X115+AH115+AR115</f>
        <v>0</v>
      </c>
      <c r="AW115" s="34">
        <f t="shared" si="115"/>
        <v>0</v>
      </c>
      <c r="AX115" s="57">
        <f t="shared" si="118"/>
        <v>0</v>
      </c>
    </row>
    <row r="116" spans="1:50" ht="15" hidden="1" customHeight="1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83"/>
        <v>0</v>
      </c>
      <c r="F116" s="74"/>
      <c r="G116" s="74"/>
      <c r="H116" s="75"/>
      <c r="I116" s="75"/>
      <c r="J116" s="75"/>
      <c r="K116" s="75"/>
      <c r="L116" s="33">
        <f t="shared" si="184"/>
        <v>0</v>
      </c>
      <c r="M116" s="34">
        <f t="shared" si="99"/>
        <v>0</v>
      </c>
      <c r="N116" s="33">
        <f t="shared" si="185"/>
        <v>0</v>
      </c>
      <c r="O116" s="34">
        <f t="shared" si="101"/>
        <v>0</v>
      </c>
      <c r="P116" s="56"/>
      <c r="Q116" s="56"/>
      <c r="R116" s="36"/>
      <c r="S116" s="36"/>
      <c r="T116" s="36"/>
      <c r="U116" s="36"/>
      <c r="V116" s="33">
        <f t="shared" si="186"/>
        <v>0</v>
      </c>
      <c r="W116" s="34">
        <f t="shared" si="103"/>
        <v>0</v>
      </c>
      <c r="X116" s="33">
        <f t="shared" si="187"/>
        <v>0</v>
      </c>
      <c r="Y116" s="34">
        <f t="shared" si="105"/>
        <v>0</v>
      </c>
      <c r="Z116" s="36"/>
      <c r="AA116" s="36"/>
      <c r="AB116" s="36"/>
      <c r="AC116" s="36"/>
      <c r="AD116" s="36"/>
      <c r="AE116" s="36"/>
      <c r="AF116" s="33">
        <f t="shared" si="188"/>
        <v>0</v>
      </c>
      <c r="AG116" s="34">
        <f t="shared" si="107"/>
        <v>0</v>
      </c>
      <c r="AH116" s="33">
        <f t="shared" si="189"/>
        <v>0</v>
      </c>
      <c r="AI116" s="34">
        <f t="shared" si="109"/>
        <v>0</v>
      </c>
      <c r="AJ116" s="36"/>
      <c r="AK116" s="36"/>
      <c r="AL116" s="36"/>
      <c r="AM116" s="36"/>
      <c r="AN116" s="36"/>
      <c r="AO116" s="36"/>
      <c r="AP116" s="33">
        <f t="shared" si="190"/>
        <v>0</v>
      </c>
      <c r="AQ116" s="34">
        <f t="shared" si="111"/>
        <v>0</v>
      </c>
      <c r="AR116" s="33">
        <f t="shared" si="191"/>
        <v>0</v>
      </c>
      <c r="AS116" s="34">
        <f t="shared" si="113"/>
        <v>0</v>
      </c>
      <c r="AT116" s="33">
        <f t="shared" si="192"/>
        <v>0</v>
      </c>
      <c r="AU116" s="34">
        <f t="shared" si="114"/>
        <v>0</v>
      </c>
      <c r="AV116" s="33">
        <f t="shared" si="193"/>
        <v>0</v>
      </c>
      <c r="AW116" s="34">
        <f t="shared" si="115"/>
        <v>0</v>
      </c>
      <c r="AX116" s="57">
        <f t="shared" si="118"/>
        <v>0</v>
      </c>
    </row>
    <row r="117" spans="1:50" ht="15" hidden="1" customHeight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83"/>
        <v>0</v>
      </c>
      <c r="F117" s="74"/>
      <c r="G117" s="74"/>
      <c r="H117" s="75"/>
      <c r="I117" s="75"/>
      <c r="J117" s="75"/>
      <c r="K117" s="75"/>
      <c r="L117" s="33">
        <f t="shared" si="184"/>
        <v>0</v>
      </c>
      <c r="M117" s="34">
        <f t="shared" si="99"/>
        <v>0</v>
      </c>
      <c r="N117" s="33">
        <f t="shared" si="185"/>
        <v>0</v>
      </c>
      <c r="O117" s="34">
        <f t="shared" si="101"/>
        <v>0</v>
      </c>
      <c r="P117" s="56"/>
      <c r="Q117" s="56"/>
      <c r="R117" s="36"/>
      <c r="S117" s="36"/>
      <c r="T117" s="36"/>
      <c r="U117" s="36"/>
      <c r="V117" s="33">
        <f t="shared" si="186"/>
        <v>0</v>
      </c>
      <c r="W117" s="34">
        <f t="shared" si="103"/>
        <v>0</v>
      </c>
      <c r="X117" s="33">
        <f t="shared" si="187"/>
        <v>0</v>
      </c>
      <c r="Y117" s="34">
        <f t="shared" si="105"/>
        <v>0</v>
      </c>
      <c r="Z117" s="36"/>
      <c r="AA117" s="36"/>
      <c r="AB117" s="36"/>
      <c r="AC117" s="36"/>
      <c r="AD117" s="36"/>
      <c r="AE117" s="36"/>
      <c r="AF117" s="33">
        <f t="shared" si="188"/>
        <v>0</v>
      </c>
      <c r="AG117" s="34">
        <f t="shared" si="107"/>
        <v>0</v>
      </c>
      <c r="AH117" s="33">
        <f t="shared" si="189"/>
        <v>0</v>
      </c>
      <c r="AI117" s="34">
        <f t="shared" si="109"/>
        <v>0</v>
      </c>
      <c r="AJ117" s="36"/>
      <c r="AK117" s="36"/>
      <c r="AL117" s="36"/>
      <c r="AM117" s="36"/>
      <c r="AN117" s="36"/>
      <c r="AO117" s="36"/>
      <c r="AP117" s="33">
        <f t="shared" si="190"/>
        <v>0</v>
      </c>
      <c r="AQ117" s="34">
        <f t="shared" si="111"/>
        <v>0</v>
      </c>
      <c r="AR117" s="33">
        <f t="shared" si="191"/>
        <v>0</v>
      </c>
      <c r="AS117" s="34">
        <f t="shared" si="113"/>
        <v>0</v>
      </c>
      <c r="AT117" s="33">
        <f t="shared" si="192"/>
        <v>0</v>
      </c>
      <c r="AU117" s="34">
        <f t="shared" si="114"/>
        <v>0</v>
      </c>
      <c r="AV117" s="33">
        <f t="shared" si="193"/>
        <v>0</v>
      </c>
      <c r="AW117" s="34">
        <f t="shared" si="115"/>
        <v>0</v>
      </c>
      <c r="AX117" s="57">
        <f t="shared" si="118"/>
        <v>0</v>
      </c>
    </row>
    <row r="118" spans="1:50" ht="15" hidden="1" customHeight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83"/>
        <v>0</v>
      </c>
      <c r="F118" s="74"/>
      <c r="G118" s="74"/>
      <c r="H118" s="75"/>
      <c r="I118" s="75"/>
      <c r="J118" s="75"/>
      <c r="K118" s="75"/>
      <c r="L118" s="33">
        <f t="shared" si="184"/>
        <v>0</v>
      </c>
      <c r="M118" s="34">
        <f t="shared" si="99"/>
        <v>0</v>
      </c>
      <c r="N118" s="33">
        <f t="shared" si="185"/>
        <v>0</v>
      </c>
      <c r="O118" s="34">
        <f t="shared" si="101"/>
        <v>0</v>
      </c>
      <c r="P118" s="56"/>
      <c r="Q118" s="56"/>
      <c r="R118" s="36"/>
      <c r="S118" s="36"/>
      <c r="T118" s="36"/>
      <c r="U118" s="36"/>
      <c r="V118" s="33">
        <f t="shared" si="186"/>
        <v>0</v>
      </c>
      <c r="W118" s="34">
        <f t="shared" si="103"/>
        <v>0</v>
      </c>
      <c r="X118" s="33">
        <f t="shared" si="187"/>
        <v>0</v>
      </c>
      <c r="Y118" s="34">
        <f t="shared" si="105"/>
        <v>0</v>
      </c>
      <c r="Z118" s="36"/>
      <c r="AA118" s="36"/>
      <c r="AB118" s="36"/>
      <c r="AC118" s="36"/>
      <c r="AD118" s="36"/>
      <c r="AE118" s="36"/>
      <c r="AF118" s="33">
        <f t="shared" si="188"/>
        <v>0</v>
      </c>
      <c r="AG118" s="34">
        <f t="shared" si="107"/>
        <v>0</v>
      </c>
      <c r="AH118" s="33">
        <f t="shared" si="189"/>
        <v>0</v>
      </c>
      <c r="AI118" s="34">
        <f t="shared" si="109"/>
        <v>0</v>
      </c>
      <c r="AJ118" s="36"/>
      <c r="AK118" s="36"/>
      <c r="AL118" s="36"/>
      <c r="AM118" s="36"/>
      <c r="AN118" s="36"/>
      <c r="AO118" s="36"/>
      <c r="AP118" s="33">
        <f t="shared" si="190"/>
        <v>0</v>
      </c>
      <c r="AQ118" s="34">
        <f t="shared" si="111"/>
        <v>0</v>
      </c>
      <c r="AR118" s="33">
        <f t="shared" si="191"/>
        <v>0</v>
      </c>
      <c r="AS118" s="34">
        <f t="shared" si="113"/>
        <v>0</v>
      </c>
      <c r="AT118" s="33">
        <f t="shared" si="192"/>
        <v>0</v>
      </c>
      <c r="AU118" s="34">
        <f t="shared" si="114"/>
        <v>0</v>
      </c>
      <c r="AV118" s="33">
        <f t="shared" si="193"/>
        <v>0</v>
      </c>
      <c r="AW118" s="34">
        <f t="shared" si="115"/>
        <v>0</v>
      </c>
      <c r="AX118" s="57">
        <f t="shared" si="118"/>
        <v>0</v>
      </c>
    </row>
    <row r="119" spans="1:50" ht="15" hidden="1" customHeight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83"/>
        <v>0</v>
      </c>
      <c r="F119" s="74"/>
      <c r="G119" s="74"/>
      <c r="H119" s="75"/>
      <c r="I119" s="75"/>
      <c r="J119" s="75"/>
      <c r="K119" s="75"/>
      <c r="L119" s="33">
        <f t="shared" si="184"/>
        <v>0</v>
      </c>
      <c r="M119" s="34">
        <f t="shared" si="99"/>
        <v>0</v>
      </c>
      <c r="N119" s="33">
        <f t="shared" si="185"/>
        <v>0</v>
      </c>
      <c r="O119" s="34">
        <f t="shared" si="101"/>
        <v>0</v>
      </c>
      <c r="P119" s="56"/>
      <c r="Q119" s="56"/>
      <c r="R119" s="36"/>
      <c r="S119" s="36"/>
      <c r="T119" s="36"/>
      <c r="U119" s="36"/>
      <c r="V119" s="33">
        <f t="shared" si="186"/>
        <v>0</v>
      </c>
      <c r="W119" s="34">
        <f t="shared" si="103"/>
        <v>0</v>
      </c>
      <c r="X119" s="33">
        <f t="shared" si="187"/>
        <v>0</v>
      </c>
      <c r="Y119" s="34">
        <f t="shared" si="105"/>
        <v>0</v>
      </c>
      <c r="Z119" s="36"/>
      <c r="AA119" s="36"/>
      <c r="AB119" s="36"/>
      <c r="AC119" s="36"/>
      <c r="AD119" s="36"/>
      <c r="AE119" s="36"/>
      <c r="AF119" s="33">
        <f t="shared" si="188"/>
        <v>0</v>
      </c>
      <c r="AG119" s="34">
        <f t="shared" si="107"/>
        <v>0</v>
      </c>
      <c r="AH119" s="33">
        <f t="shared" si="189"/>
        <v>0</v>
      </c>
      <c r="AI119" s="34">
        <f t="shared" si="109"/>
        <v>0</v>
      </c>
      <c r="AJ119" s="36"/>
      <c r="AK119" s="36"/>
      <c r="AL119" s="36"/>
      <c r="AM119" s="36"/>
      <c r="AN119" s="36"/>
      <c r="AO119" s="36"/>
      <c r="AP119" s="33">
        <f t="shared" si="190"/>
        <v>0</v>
      </c>
      <c r="AQ119" s="34">
        <f t="shared" si="111"/>
        <v>0</v>
      </c>
      <c r="AR119" s="33">
        <f t="shared" si="191"/>
        <v>0</v>
      </c>
      <c r="AS119" s="34">
        <f t="shared" si="113"/>
        <v>0</v>
      </c>
      <c r="AT119" s="33">
        <f t="shared" si="192"/>
        <v>0</v>
      </c>
      <c r="AU119" s="34">
        <f t="shared" si="114"/>
        <v>0</v>
      </c>
      <c r="AV119" s="33">
        <f t="shared" si="193"/>
        <v>0</v>
      </c>
      <c r="AW119" s="34">
        <f t="shared" si="115"/>
        <v>0</v>
      </c>
      <c r="AX119" s="57">
        <f t="shared" si="118"/>
        <v>0</v>
      </c>
    </row>
    <row r="120" spans="1:50" ht="15" hidden="1" customHeight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83"/>
        <v>0</v>
      </c>
      <c r="F120" s="74"/>
      <c r="G120" s="74"/>
      <c r="H120" s="75"/>
      <c r="I120" s="75"/>
      <c r="J120" s="75"/>
      <c r="K120" s="75"/>
      <c r="L120" s="33">
        <f t="shared" si="184"/>
        <v>0</v>
      </c>
      <c r="M120" s="34">
        <f t="shared" si="99"/>
        <v>0</v>
      </c>
      <c r="N120" s="33">
        <f t="shared" si="185"/>
        <v>0</v>
      </c>
      <c r="O120" s="34">
        <f t="shared" si="101"/>
        <v>0</v>
      </c>
      <c r="P120" s="56"/>
      <c r="Q120" s="56"/>
      <c r="R120" s="36"/>
      <c r="S120" s="36"/>
      <c r="T120" s="36"/>
      <c r="U120" s="36"/>
      <c r="V120" s="33">
        <f t="shared" si="186"/>
        <v>0</v>
      </c>
      <c r="W120" s="34">
        <f t="shared" si="103"/>
        <v>0</v>
      </c>
      <c r="X120" s="33">
        <f t="shared" si="187"/>
        <v>0</v>
      </c>
      <c r="Y120" s="34">
        <f t="shared" si="105"/>
        <v>0</v>
      </c>
      <c r="Z120" s="36"/>
      <c r="AA120" s="36"/>
      <c r="AB120" s="36"/>
      <c r="AC120" s="36"/>
      <c r="AD120" s="36"/>
      <c r="AE120" s="36"/>
      <c r="AF120" s="33">
        <f t="shared" si="188"/>
        <v>0</v>
      </c>
      <c r="AG120" s="34">
        <f t="shared" si="107"/>
        <v>0</v>
      </c>
      <c r="AH120" s="33">
        <f t="shared" si="189"/>
        <v>0</v>
      </c>
      <c r="AI120" s="34">
        <f t="shared" si="109"/>
        <v>0</v>
      </c>
      <c r="AJ120" s="36"/>
      <c r="AK120" s="36"/>
      <c r="AL120" s="36"/>
      <c r="AM120" s="36"/>
      <c r="AN120" s="36"/>
      <c r="AO120" s="36"/>
      <c r="AP120" s="33">
        <f t="shared" si="190"/>
        <v>0</v>
      </c>
      <c r="AQ120" s="34">
        <f t="shared" si="111"/>
        <v>0</v>
      </c>
      <c r="AR120" s="33">
        <f t="shared" si="191"/>
        <v>0</v>
      </c>
      <c r="AS120" s="34">
        <f t="shared" si="113"/>
        <v>0</v>
      </c>
      <c r="AT120" s="33">
        <f t="shared" si="192"/>
        <v>0</v>
      </c>
      <c r="AU120" s="34">
        <f t="shared" si="114"/>
        <v>0</v>
      </c>
      <c r="AV120" s="33">
        <f t="shared" si="193"/>
        <v>0</v>
      </c>
      <c r="AW120" s="34">
        <f t="shared" si="115"/>
        <v>0</v>
      </c>
      <c r="AX120" s="57">
        <f t="shared" si="118"/>
        <v>0</v>
      </c>
    </row>
    <row r="121" spans="1:50" ht="15" hidden="1" customHeight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83"/>
        <v>0</v>
      </c>
      <c r="F121" s="74"/>
      <c r="G121" s="74"/>
      <c r="H121" s="75"/>
      <c r="I121" s="75"/>
      <c r="J121" s="75"/>
      <c r="K121" s="75"/>
      <c r="L121" s="33">
        <f t="shared" si="184"/>
        <v>0</v>
      </c>
      <c r="M121" s="34">
        <f t="shared" si="99"/>
        <v>0</v>
      </c>
      <c r="N121" s="33">
        <f t="shared" si="185"/>
        <v>0</v>
      </c>
      <c r="O121" s="34">
        <f t="shared" si="101"/>
        <v>0</v>
      </c>
      <c r="P121" s="56"/>
      <c r="Q121" s="56"/>
      <c r="R121" s="36"/>
      <c r="S121" s="36"/>
      <c r="T121" s="36"/>
      <c r="U121" s="36"/>
      <c r="V121" s="33">
        <f t="shared" si="186"/>
        <v>0</v>
      </c>
      <c r="W121" s="34">
        <f t="shared" si="103"/>
        <v>0</v>
      </c>
      <c r="X121" s="33">
        <f t="shared" si="187"/>
        <v>0</v>
      </c>
      <c r="Y121" s="34">
        <f t="shared" si="105"/>
        <v>0</v>
      </c>
      <c r="Z121" s="36"/>
      <c r="AA121" s="36"/>
      <c r="AB121" s="36"/>
      <c r="AC121" s="36"/>
      <c r="AD121" s="36"/>
      <c r="AE121" s="36"/>
      <c r="AF121" s="33">
        <f t="shared" si="188"/>
        <v>0</v>
      </c>
      <c r="AG121" s="34">
        <f t="shared" si="107"/>
        <v>0</v>
      </c>
      <c r="AH121" s="33">
        <f t="shared" si="189"/>
        <v>0</v>
      </c>
      <c r="AI121" s="34">
        <f t="shared" si="109"/>
        <v>0</v>
      </c>
      <c r="AJ121" s="36"/>
      <c r="AK121" s="36"/>
      <c r="AL121" s="36"/>
      <c r="AM121" s="36"/>
      <c r="AN121" s="36"/>
      <c r="AO121" s="36"/>
      <c r="AP121" s="33">
        <f t="shared" si="190"/>
        <v>0</v>
      </c>
      <c r="AQ121" s="34">
        <f t="shared" si="111"/>
        <v>0</v>
      </c>
      <c r="AR121" s="33">
        <f t="shared" si="191"/>
        <v>0</v>
      </c>
      <c r="AS121" s="34">
        <f t="shared" si="113"/>
        <v>0</v>
      </c>
      <c r="AT121" s="33">
        <f t="shared" si="192"/>
        <v>0</v>
      </c>
      <c r="AU121" s="34">
        <f t="shared" si="114"/>
        <v>0</v>
      </c>
      <c r="AV121" s="33">
        <f t="shared" si="193"/>
        <v>0</v>
      </c>
      <c r="AW121" s="34">
        <f t="shared" si="115"/>
        <v>0</v>
      </c>
      <c r="AX121" s="57">
        <f t="shared" si="118"/>
        <v>0</v>
      </c>
    </row>
    <row r="122" spans="1:50" ht="15" hidden="1" customHeight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83"/>
        <v>0</v>
      </c>
      <c r="F122" s="74"/>
      <c r="G122" s="74"/>
      <c r="H122" s="75"/>
      <c r="I122" s="75"/>
      <c r="J122" s="75"/>
      <c r="K122" s="75"/>
      <c r="L122" s="33">
        <f t="shared" si="184"/>
        <v>0</v>
      </c>
      <c r="M122" s="34">
        <f t="shared" si="99"/>
        <v>0</v>
      </c>
      <c r="N122" s="33">
        <f t="shared" si="185"/>
        <v>0</v>
      </c>
      <c r="O122" s="34">
        <f t="shared" si="101"/>
        <v>0</v>
      </c>
      <c r="P122" s="56"/>
      <c r="Q122" s="56"/>
      <c r="R122" s="36"/>
      <c r="S122" s="36"/>
      <c r="T122" s="36"/>
      <c r="U122" s="36"/>
      <c r="V122" s="33">
        <f t="shared" si="186"/>
        <v>0</v>
      </c>
      <c r="W122" s="34">
        <f t="shared" si="103"/>
        <v>0</v>
      </c>
      <c r="X122" s="33">
        <f t="shared" si="187"/>
        <v>0</v>
      </c>
      <c r="Y122" s="34">
        <f t="shared" si="105"/>
        <v>0</v>
      </c>
      <c r="Z122" s="36"/>
      <c r="AA122" s="36"/>
      <c r="AB122" s="36"/>
      <c r="AC122" s="36"/>
      <c r="AD122" s="36"/>
      <c r="AE122" s="36"/>
      <c r="AF122" s="33">
        <f t="shared" si="188"/>
        <v>0</v>
      </c>
      <c r="AG122" s="34">
        <f t="shared" si="107"/>
        <v>0</v>
      </c>
      <c r="AH122" s="33">
        <f t="shared" si="189"/>
        <v>0</v>
      </c>
      <c r="AI122" s="34">
        <f t="shared" si="109"/>
        <v>0</v>
      </c>
      <c r="AJ122" s="36"/>
      <c r="AK122" s="36"/>
      <c r="AL122" s="36"/>
      <c r="AM122" s="36"/>
      <c r="AN122" s="36"/>
      <c r="AO122" s="36"/>
      <c r="AP122" s="33">
        <f t="shared" si="190"/>
        <v>0</v>
      </c>
      <c r="AQ122" s="34">
        <f t="shared" si="111"/>
        <v>0</v>
      </c>
      <c r="AR122" s="33">
        <f t="shared" si="191"/>
        <v>0</v>
      </c>
      <c r="AS122" s="34">
        <f t="shared" si="113"/>
        <v>0</v>
      </c>
      <c r="AT122" s="33">
        <f t="shared" si="192"/>
        <v>0</v>
      </c>
      <c r="AU122" s="34">
        <f t="shared" si="114"/>
        <v>0</v>
      </c>
      <c r="AV122" s="33">
        <f t="shared" si="193"/>
        <v>0</v>
      </c>
      <c r="AW122" s="34">
        <f t="shared" si="115"/>
        <v>0</v>
      </c>
      <c r="AX122" s="57">
        <f t="shared" si="118"/>
        <v>0</v>
      </c>
    </row>
    <row r="123" spans="1:50" ht="15" hidden="1" customHeight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83"/>
        <v>0</v>
      </c>
      <c r="F123" s="74"/>
      <c r="G123" s="74"/>
      <c r="H123" s="75"/>
      <c r="I123" s="75"/>
      <c r="J123" s="75"/>
      <c r="K123" s="75"/>
      <c r="L123" s="33">
        <f t="shared" si="184"/>
        <v>0</v>
      </c>
      <c r="M123" s="34">
        <f t="shared" si="99"/>
        <v>0</v>
      </c>
      <c r="N123" s="33">
        <f t="shared" si="185"/>
        <v>0</v>
      </c>
      <c r="O123" s="34">
        <f t="shared" si="101"/>
        <v>0</v>
      </c>
      <c r="P123" s="56"/>
      <c r="Q123" s="56"/>
      <c r="R123" s="36"/>
      <c r="S123" s="36"/>
      <c r="T123" s="36"/>
      <c r="U123" s="36"/>
      <c r="V123" s="33">
        <f t="shared" si="186"/>
        <v>0</v>
      </c>
      <c r="W123" s="34">
        <f t="shared" si="103"/>
        <v>0</v>
      </c>
      <c r="X123" s="33">
        <f t="shared" si="187"/>
        <v>0</v>
      </c>
      <c r="Y123" s="34">
        <f t="shared" si="105"/>
        <v>0</v>
      </c>
      <c r="Z123" s="36"/>
      <c r="AA123" s="36"/>
      <c r="AB123" s="36"/>
      <c r="AC123" s="36"/>
      <c r="AD123" s="36"/>
      <c r="AE123" s="36"/>
      <c r="AF123" s="33">
        <f t="shared" si="188"/>
        <v>0</v>
      </c>
      <c r="AG123" s="34">
        <f t="shared" si="107"/>
        <v>0</v>
      </c>
      <c r="AH123" s="33">
        <f t="shared" si="189"/>
        <v>0</v>
      </c>
      <c r="AI123" s="34">
        <f t="shared" si="109"/>
        <v>0</v>
      </c>
      <c r="AJ123" s="36"/>
      <c r="AK123" s="36"/>
      <c r="AL123" s="36"/>
      <c r="AM123" s="36"/>
      <c r="AN123" s="36"/>
      <c r="AO123" s="36"/>
      <c r="AP123" s="33">
        <f t="shared" si="190"/>
        <v>0</v>
      </c>
      <c r="AQ123" s="34">
        <f t="shared" si="111"/>
        <v>0</v>
      </c>
      <c r="AR123" s="33">
        <f t="shared" si="191"/>
        <v>0</v>
      </c>
      <c r="AS123" s="34">
        <f t="shared" si="113"/>
        <v>0</v>
      </c>
      <c r="AT123" s="33">
        <f t="shared" si="192"/>
        <v>0</v>
      </c>
      <c r="AU123" s="34">
        <f t="shared" si="114"/>
        <v>0</v>
      </c>
      <c r="AV123" s="33">
        <f t="shared" si="193"/>
        <v>0</v>
      </c>
      <c r="AW123" s="34">
        <f t="shared" si="115"/>
        <v>0</v>
      </c>
      <c r="AX123" s="57">
        <f t="shared" si="118"/>
        <v>0</v>
      </c>
    </row>
    <row r="124" spans="1:50" ht="15" hidden="1" customHeight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83"/>
        <v>0</v>
      </c>
      <c r="F124" s="74"/>
      <c r="G124" s="74"/>
      <c r="H124" s="75"/>
      <c r="I124" s="75"/>
      <c r="J124" s="75"/>
      <c r="K124" s="75"/>
      <c r="L124" s="33">
        <f t="shared" si="184"/>
        <v>0</v>
      </c>
      <c r="M124" s="34">
        <f t="shared" si="99"/>
        <v>0</v>
      </c>
      <c r="N124" s="33">
        <f t="shared" si="185"/>
        <v>0</v>
      </c>
      <c r="O124" s="34">
        <f t="shared" si="101"/>
        <v>0</v>
      </c>
      <c r="P124" s="56"/>
      <c r="Q124" s="56"/>
      <c r="R124" s="36"/>
      <c r="S124" s="36"/>
      <c r="T124" s="36"/>
      <c r="U124" s="36"/>
      <c r="V124" s="33">
        <f t="shared" si="186"/>
        <v>0</v>
      </c>
      <c r="W124" s="34">
        <f t="shared" si="103"/>
        <v>0</v>
      </c>
      <c r="X124" s="33">
        <f t="shared" si="187"/>
        <v>0</v>
      </c>
      <c r="Y124" s="34">
        <f t="shared" si="105"/>
        <v>0</v>
      </c>
      <c r="Z124" s="36"/>
      <c r="AA124" s="36"/>
      <c r="AB124" s="36"/>
      <c r="AC124" s="36"/>
      <c r="AD124" s="36"/>
      <c r="AE124" s="36"/>
      <c r="AF124" s="33">
        <f t="shared" si="188"/>
        <v>0</v>
      </c>
      <c r="AG124" s="34">
        <f t="shared" si="107"/>
        <v>0</v>
      </c>
      <c r="AH124" s="33">
        <f t="shared" si="189"/>
        <v>0</v>
      </c>
      <c r="AI124" s="34">
        <f t="shared" si="109"/>
        <v>0</v>
      </c>
      <c r="AJ124" s="36"/>
      <c r="AK124" s="36"/>
      <c r="AL124" s="36"/>
      <c r="AM124" s="36"/>
      <c r="AN124" s="36"/>
      <c r="AO124" s="36"/>
      <c r="AP124" s="33">
        <f t="shared" si="190"/>
        <v>0</v>
      </c>
      <c r="AQ124" s="34">
        <f t="shared" si="111"/>
        <v>0</v>
      </c>
      <c r="AR124" s="33">
        <f t="shared" si="191"/>
        <v>0</v>
      </c>
      <c r="AS124" s="34">
        <f t="shared" si="113"/>
        <v>0</v>
      </c>
      <c r="AT124" s="33">
        <f t="shared" si="192"/>
        <v>0</v>
      </c>
      <c r="AU124" s="34">
        <f t="shared" si="114"/>
        <v>0</v>
      </c>
      <c r="AV124" s="33">
        <f t="shared" si="193"/>
        <v>0</v>
      </c>
      <c r="AW124" s="34">
        <f t="shared" si="115"/>
        <v>0</v>
      </c>
      <c r="AX124" s="57">
        <f t="shared" si="118"/>
        <v>0</v>
      </c>
    </row>
    <row r="125" spans="1:50" ht="15" hidden="1" customHeight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83"/>
        <v>0</v>
      </c>
      <c r="F125" s="74"/>
      <c r="G125" s="74"/>
      <c r="H125" s="75"/>
      <c r="I125" s="75"/>
      <c r="J125" s="75"/>
      <c r="K125" s="75"/>
      <c r="L125" s="33">
        <f t="shared" si="184"/>
        <v>0</v>
      </c>
      <c r="M125" s="34">
        <f t="shared" si="99"/>
        <v>0</v>
      </c>
      <c r="N125" s="33">
        <f t="shared" si="185"/>
        <v>0</v>
      </c>
      <c r="O125" s="34">
        <f t="shared" si="101"/>
        <v>0</v>
      </c>
      <c r="P125" s="56"/>
      <c r="Q125" s="56"/>
      <c r="R125" s="36"/>
      <c r="S125" s="36"/>
      <c r="T125" s="36"/>
      <c r="U125" s="36"/>
      <c r="V125" s="33">
        <f t="shared" si="186"/>
        <v>0</v>
      </c>
      <c r="W125" s="34">
        <f t="shared" si="103"/>
        <v>0</v>
      </c>
      <c r="X125" s="33">
        <f t="shared" si="187"/>
        <v>0</v>
      </c>
      <c r="Y125" s="34">
        <f t="shared" si="105"/>
        <v>0</v>
      </c>
      <c r="Z125" s="36"/>
      <c r="AA125" s="36"/>
      <c r="AB125" s="36"/>
      <c r="AC125" s="36"/>
      <c r="AD125" s="36"/>
      <c r="AE125" s="36"/>
      <c r="AF125" s="33">
        <f t="shared" si="188"/>
        <v>0</v>
      </c>
      <c r="AG125" s="34">
        <f t="shared" si="107"/>
        <v>0</v>
      </c>
      <c r="AH125" s="33">
        <f t="shared" si="189"/>
        <v>0</v>
      </c>
      <c r="AI125" s="34">
        <f t="shared" si="109"/>
        <v>0</v>
      </c>
      <c r="AJ125" s="36"/>
      <c r="AK125" s="36"/>
      <c r="AL125" s="36"/>
      <c r="AM125" s="36"/>
      <c r="AN125" s="36"/>
      <c r="AO125" s="36"/>
      <c r="AP125" s="33">
        <f t="shared" si="190"/>
        <v>0</v>
      </c>
      <c r="AQ125" s="34">
        <f t="shared" si="111"/>
        <v>0</v>
      </c>
      <c r="AR125" s="33">
        <f t="shared" si="191"/>
        <v>0</v>
      </c>
      <c r="AS125" s="34">
        <f t="shared" si="113"/>
        <v>0</v>
      </c>
      <c r="AT125" s="33">
        <f t="shared" si="192"/>
        <v>0</v>
      </c>
      <c r="AU125" s="34">
        <f t="shared" si="114"/>
        <v>0</v>
      </c>
      <c r="AV125" s="33">
        <f t="shared" si="193"/>
        <v>0</v>
      </c>
      <c r="AW125" s="34">
        <f t="shared" si="115"/>
        <v>0</v>
      </c>
      <c r="AX125" s="57">
        <f t="shared" si="118"/>
        <v>0</v>
      </c>
    </row>
    <row r="126" spans="1:50" ht="15" hidden="1" customHeight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83"/>
        <v>0</v>
      </c>
      <c r="F126" s="74"/>
      <c r="G126" s="74"/>
      <c r="H126" s="75"/>
      <c r="I126" s="75"/>
      <c r="J126" s="75"/>
      <c r="K126" s="75"/>
      <c r="L126" s="33">
        <f t="shared" si="184"/>
        <v>0</v>
      </c>
      <c r="M126" s="34">
        <f t="shared" si="99"/>
        <v>0</v>
      </c>
      <c r="N126" s="33">
        <f t="shared" si="185"/>
        <v>0</v>
      </c>
      <c r="O126" s="34">
        <f t="shared" si="101"/>
        <v>0</v>
      </c>
      <c r="P126" s="56"/>
      <c r="Q126" s="56"/>
      <c r="R126" s="36"/>
      <c r="S126" s="36"/>
      <c r="T126" s="36"/>
      <c r="U126" s="36"/>
      <c r="V126" s="33">
        <f t="shared" si="186"/>
        <v>0</v>
      </c>
      <c r="W126" s="34">
        <f t="shared" si="103"/>
        <v>0</v>
      </c>
      <c r="X126" s="33">
        <f t="shared" si="187"/>
        <v>0</v>
      </c>
      <c r="Y126" s="34">
        <f t="shared" si="105"/>
        <v>0</v>
      </c>
      <c r="Z126" s="36"/>
      <c r="AA126" s="36"/>
      <c r="AB126" s="36"/>
      <c r="AC126" s="36"/>
      <c r="AD126" s="36"/>
      <c r="AE126" s="36"/>
      <c r="AF126" s="33">
        <f t="shared" si="188"/>
        <v>0</v>
      </c>
      <c r="AG126" s="34">
        <f t="shared" si="107"/>
        <v>0</v>
      </c>
      <c r="AH126" s="33">
        <f t="shared" si="189"/>
        <v>0</v>
      </c>
      <c r="AI126" s="34">
        <f t="shared" si="109"/>
        <v>0</v>
      </c>
      <c r="AJ126" s="36"/>
      <c r="AK126" s="36"/>
      <c r="AL126" s="36"/>
      <c r="AM126" s="36"/>
      <c r="AN126" s="36"/>
      <c r="AO126" s="36"/>
      <c r="AP126" s="33">
        <f t="shared" si="190"/>
        <v>0</v>
      </c>
      <c r="AQ126" s="34">
        <f t="shared" si="111"/>
        <v>0</v>
      </c>
      <c r="AR126" s="33">
        <f t="shared" si="191"/>
        <v>0</v>
      </c>
      <c r="AS126" s="34">
        <f t="shared" si="113"/>
        <v>0</v>
      </c>
      <c r="AT126" s="33">
        <f t="shared" si="192"/>
        <v>0</v>
      </c>
      <c r="AU126" s="34">
        <f t="shared" si="114"/>
        <v>0</v>
      </c>
      <c r="AV126" s="33">
        <f t="shared" si="193"/>
        <v>0</v>
      </c>
      <c r="AW126" s="34">
        <f t="shared" si="115"/>
        <v>0</v>
      </c>
      <c r="AX126" s="57">
        <f t="shared" si="118"/>
        <v>0</v>
      </c>
    </row>
    <row r="127" spans="1:50" ht="15" hidden="1" customHeight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83"/>
        <v>0</v>
      </c>
      <c r="F127" s="74"/>
      <c r="G127" s="74"/>
      <c r="H127" s="75"/>
      <c r="I127" s="75"/>
      <c r="J127" s="75"/>
      <c r="K127" s="75"/>
      <c r="L127" s="33">
        <f t="shared" si="184"/>
        <v>0</v>
      </c>
      <c r="M127" s="34">
        <f t="shared" si="99"/>
        <v>0</v>
      </c>
      <c r="N127" s="33">
        <f t="shared" si="185"/>
        <v>0</v>
      </c>
      <c r="O127" s="34">
        <f t="shared" si="101"/>
        <v>0</v>
      </c>
      <c r="P127" s="56"/>
      <c r="Q127" s="56"/>
      <c r="R127" s="36"/>
      <c r="S127" s="36"/>
      <c r="T127" s="36"/>
      <c r="U127" s="36"/>
      <c r="V127" s="33">
        <f t="shared" si="186"/>
        <v>0</v>
      </c>
      <c r="W127" s="34">
        <f t="shared" si="103"/>
        <v>0</v>
      </c>
      <c r="X127" s="33">
        <f t="shared" si="187"/>
        <v>0</v>
      </c>
      <c r="Y127" s="34">
        <f t="shared" si="105"/>
        <v>0</v>
      </c>
      <c r="Z127" s="36"/>
      <c r="AA127" s="36"/>
      <c r="AB127" s="36"/>
      <c r="AC127" s="36"/>
      <c r="AD127" s="36"/>
      <c r="AE127" s="36"/>
      <c r="AF127" s="33">
        <f t="shared" si="188"/>
        <v>0</v>
      </c>
      <c r="AG127" s="34">
        <f t="shared" si="107"/>
        <v>0</v>
      </c>
      <c r="AH127" s="33">
        <f t="shared" si="189"/>
        <v>0</v>
      </c>
      <c r="AI127" s="34">
        <f t="shared" si="109"/>
        <v>0</v>
      </c>
      <c r="AJ127" s="36"/>
      <c r="AK127" s="36"/>
      <c r="AL127" s="36"/>
      <c r="AM127" s="36"/>
      <c r="AN127" s="36"/>
      <c r="AO127" s="36"/>
      <c r="AP127" s="33">
        <f t="shared" si="190"/>
        <v>0</v>
      </c>
      <c r="AQ127" s="34">
        <f t="shared" si="111"/>
        <v>0</v>
      </c>
      <c r="AR127" s="33">
        <f t="shared" si="191"/>
        <v>0</v>
      </c>
      <c r="AS127" s="34">
        <f t="shared" si="113"/>
        <v>0</v>
      </c>
      <c r="AT127" s="33">
        <f t="shared" si="192"/>
        <v>0</v>
      </c>
      <c r="AU127" s="34">
        <f t="shared" si="114"/>
        <v>0</v>
      </c>
      <c r="AV127" s="33">
        <f t="shared" si="193"/>
        <v>0</v>
      </c>
      <c r="AW127" s="34">
        <f t="shared" si="115"/>
        <v>0</v>
      </c>
      <c r="AX127" s="57">
        <f t="shared" si="118"/>
        <v>0</v>
      </c>
    </row>
    <row r="128" spans="1:50" ht="15" hidden="1" customHeight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83"/>
        <v>0</v>
      </c>
      <c r="F128" s="74"/>
      <c r="G128" s="74"/>
      <c r="H128" s="75"/>
      <c r="I128" s="75"/>
      <c r="J128" s="75"/>
      <c r="K128" s="75"/>
      <c r="L128" s="33">
        <f t="shared" si="184"/>
        <v>0</v>
      </c>
      <c r="M128" s="34">
        <f t="shared" si="99"/>
        <v>0</v>
      </c>
      <c r="N128" s="33">
        <f t="shared" si="185"/>
        <v>0</v>
      </c>
      <c r="O128" s="34">
        <f t="shared" si="101"/>
        <v>0</v>
      </c>
      <c r="P128" s="56"/>
      <c r="Q128" s="56"/>
      <c r="R128" s="36"/>
      <c r="S128" s="36"/>
      <c r="T128" s="36"/>
      <c r="U128" s="36"/>
      <c r="V128" s="33">
        <f t="shared" si="186"/>
        <v>0</v>
      </c>
      <c r="W128" s="34">
        <f t="shared" si="103"/>
        <v>0</v>
      </c>
      <c r="X128" s="33">
        <f t="shared" si="187"/>
        <v>0</v>
      </c>
      <c r="Y128" s="34">
        <f t="shared" si="105"/>
        <v>0</v>
      </c>
      <c r="Z128" s="36"/>
      <c r="AA128" s="36"/>
      <c r="AB128" s="36"/>
      <c r="AC128" s="36"/>
      <c r="AD128" s="36"/>
      <c r="AE128" s="36"/>
      <c r="AF128" s="33">
        <f t="shared" si="188"/>
        <v>0</v>
      </c>
      <c r="AG128" s="34">
        <f t="shared" si="107"/>
        <v>0</v>
      </c>
      <c r="AH128" s="33">
        <f t="shared" si="189"/>
        <v>0</v>
      </c>
      <c r="AI128" s="34">
        <f t="shared" si="109"/>
        <v>0</v>
      </c>
      <c r="AJ128" s="36"/>
      <c r="AK128" s="36"/>
      <c r="AL128" s="36"/>
      <c r="AM128" s="36"/>
      <c r="AN128" s="36"/>
      <c r="AO128" s="36"/>
      <c r="AP128" s="33">
        <f t="shared" si="190"/>
        <v>0</v>
      </c>
      <c r="AQ128" s="34">
        <f t="shared" si="111"/>
        <v>0</v>
      </c>
      <c r="AR128" s="33">
        <f t="shared" si="191"/>
        <v>0</v>
      </c>
      <c r="AS128" s="34">
        <f t="shared" si="113"/>
        <v>0</v>
      </c>
      <c r="AT128" s="33">
        <f t="shared" si="192"/>
        <v>0</v>
      </c>
      <c r="AU128" s="34">
        <f t="shared" si="114"/>
        <v>0</v>
      </c>
      <c r="AV128" s="33">
        <f t="shared" si="193"/>
        <v>0</v>
      </c>
      <c r="AW128" s="34">
        <f t="shared" si="115"/>
        <v>0</v>
      </c>
      <c r="AX128" s="57">
        <f t="shared" si="118"/>
        <v>0</v>
      </c>
    </row>
    <row r="129" spans="1:50" s="20" customFormat="1" ht="15" x14ac:dyDescent="0.25">
      <c r="A129" s="38">
        <v>50000</v>
      </c>
      <c r="B129" s="39" t="s">
        <v>115</v>
      </c>
      <c r="C129" s="40">
        <f t="shared" ref="C129:D129" si="194">SUM(C130)</f>
        <v>0</v>
      </c>
      <c r="D129" s="40">
        <f t="shared" si="194"/>
        <v>0</v>
      </c>
      <c r="E129" s="40">
        <f>SUM(E130)</f>
        <v>0</v>
      </c>
      <c r="F129" s="67">
        <f t="shared" ref="F129:J129" si="195">SUM(F130)</f>
        <v>0</v>
      </c>
      <c r="G129" s="67"/>
      <c r="H129" s="40">
        <f t="shared" si="195"/>
        <v>0</v>
      </c>
      <c r="I129" s="40"/>
      <c r="J129" s="40">
        <f t="shared" si="195"/>
        <v>0</v>
      </c>
      <c r="K129" s="40"/>
      <c r="L129" s="40">
        <f t="shared" ref="L129" si="196">SUM(L130)</f>
        <v>0</v>
      </c>
      <c r="M129" s="26">
        <f t="shared" si="99"/>
        <v>0</v>
      </c>
      <c r="N129" s="40">
        <f>SUM(N130)</f>
        <v>0</v>
      </c>
      <c r="O129" s="26">
        <f t="shared" si="101"/>
        <v>0</v>
      </c>
      <c r="P129" s="67">
        <f t="shared" ref="P129:V129" si="197">SUM(P130)</f>
        <v>0</v>
      </c>
      <c r="Q129" s="67">
        <f t="shared" si="197"/>
        <v>0</v>
      </c>
      <c r="R129" s="67">
        <f t="shared" si="197"/>
        <v>0</v>
      </c>
      <c r="S129" s="67">
        <f t="shared" si="197"/>
        <v>0</v>
      </c>
      <c r="T129" s="67">
        <f t="shared" si="197"/>
        <v>0</v>
      </c>
      <c r="U129" s="67">
        <f t="shared" si="197"/>
        <v>0</v>
      </c>
      <c r="V129" s="40">
        <f t="shared" si="197"/>
        <v>0</v>
      </c>
      <c r="W129" s="26">
        <f t="shared" si="103"/>
        <v>0</v>
      </c>
      <c r="X129" s="67">
        <f t="shared" ref="X129" si="198">SUM(X130)</f>
        <v>0</v>
      </c>
      <c r="Y129" s="26">
        <f t="shared" si="105"/>
        <v>0</v>
      </c>
      <c r="Z129" s="40">
        <f t="shared" ref="Z129:AF129" si="199">SUM(Z130)</f>
        <v>0</v>
      </c>
      <c r="AA129" s="40">
        <f t="shared" si="199"/>
        <v>0</v>
      </c>
      <c r="AB129" s="40">
        <f t="shared" si="199"/>
        <v>0</v>
      </c>
      <c r="AC129" s="40">
        <f t="shared" si="199"/>
        <v>0</v>
      </c>
      <c r="AD129" s="40">
        <f t="shared" si="199"/>
        <v>0</v>
      </c>
      <c r="AE129" s="40">
        <f t="shared" si="199"/>
        <v>0</v>
      </c>
      <c r="AF129" s="40">
        <f t="shared" si="199"/>
        <v>0</v>
      </c>
      <c r="AG129" s="26">
        <f t="shared" si="107"/>
        <v>0</v>
      </c>
      <c r="AH129" s="40">
        <f>SUM(AH130)</f>
        <v>0</v>
      </c>
      <c r="AI129" s="26">
        <f t="shared" si="109"/>
        <v>0</v>
      </c>
      <c r="AJ129" s="40">
        <f t="shared" ref="AJ129:AP129" si="200">SUM(AJ130)</f>
        <v>0</v>
      </c>
      <c r="AK129" s="40">
        <f t="shared" si="200"/>
        <v>0</v>
      </c>
      <c r="AL129" s="40">
        <f t="shared" si="200"/>
        <v>0</v>
      </c>
      <c r="AM129" s="40">
        <f t="shared" si="200"/>
        <v>0</v>
      </c>
      <c r="AN129" s="40">
        <f t="shared" si="200"/>
        <v>0</v>
      </c>
      <c r="AO129" s="40">
        <f t="shared" si="200"/>
        <v>0</v>
      </c>
      <c r="AP129" s="40">
        <f t="shared" si="200"/>
        <v>0</v>
      </c>
      <c r="AQ129" s="26">
        <f t="shared" si="111"/>
        <v>0</v>
      </c>
      <c r="AR129" s="40">
        <f>SUM(AR130)</f>
        <v>0</v>
      </c>
      <c r="AS129" s="26">
        <f t="shared" si="113"/>
        <v>0</v>
      </c>
      <c r="AT129" s="40">
        <f t="shared" ref="AT129" si="201">SUM(AT130)</f>
        <v>0</v>
      </c>
      <c r="AU129" s="26">
        <f t="shared" si="114"/>
        <v>0</v>
      </c>
      <c r="AV129" s="40">
        <f>SUM(AV130)</f>
        <v>0</v>
      </c>
      <c r="AW129" s="26">
        <f t="shared" si="115"/>
        <v>0</v>
      </c>
      <c r="AX129" s="40">
        <f>SUM(AX130)</f>
        <v>0</v>
      </c>
    </row>
    <row r="130" spans="1:50" s="11" customFormat="1" ht="15" x14ac:dyDescent="0.25">
      <c r="A130" s="37">
        <v>57100</v>
      </c>
      <c r="B130" s="30" t="s">
        <v>116</v>
      </c>
      <c r="C130" s="36">
        <v>0</v>
      </c>
      <c r="D130" s="64"/>
      <c r="E130" s="36">
        <f t="shared" ref="E130" si="202">SUM(C130:D130)</f>
        <v>0</v>
      </c>
      <c r="F130" s="74"/>
      <c r="G130" s="74"/>
      <c r="H130" s="75"/>
      <c r="I130" s="75"/>
      <c r="J130" s="75"/>
      <c r="K130" s="75"/>
      <c r="L130" s="33">
        <f t="shared" ref="L130" si="203">F130+H130+J130</f>
        <v>0</v>
      </c>
      <c r="M130" s="34">
        <f t="shared" ref="M130" si="204">(IFERROR(L130/$E130,0))</f>
        <v>0</v>
      </c>
      <c r="N130" s="33">
        <f t="shared" ref="N130" si="205">G130+I130+K130</f>
        <v>0</v>
      </c>
      <c r="O130" s="34">
        <f t="shared" ref="O130" si="206">(IFERROR(N130/L130,0))</f>
        <v>0</v>
      </c>
      <c r="P130" s="56"/>
      <c r="Q130" s="56"/>
      <c r="R130" s="36"/>
      <c r="S130" s="36"/>
      <c r="T130" s="36"/>
      <c r="U130" s="36"/>
      <c r="V130" s="33">
        <f t="shared" ref="V130" si="207">P130+R130+T130</f>
        <v>0</v>
      </c>
      <c r="W130" s="34">
        <f t="shared" ref="W130" si="208">(IFERROR(V130/$E130,0))</f>
        <v>0</v>
      </c>
      <c r="X130" s="33">
        <f t="shared" ref="X130" si="209">Q130+S130+U130</f>
        <v>0</v>
      </c>
      <c r="Y130" s="34">
        <f t="shared" ref="Y130" si="210">(IFERROR(X130/V130,0))</f>
        <v>0</v>
      </c>
      <c r="Z130" s="36"/>
      <c r="AA130" s="36"/>
      <c r="AB130" s="36"/>
      <c r="AC130" s="36"/>
      <c r="AD130" s="36"/>
      <c r="AE130" s="36"/>
      <c r="AF130" s="33">
        <f t="shared" ref="AF130" si="211">Z130+AB130+AD130</f>
        <v>0</v>
      </c>
      <c r="AG130" s="34">
        <f t="shared" ref="AG130" si="212">(IFERROR(AF130/$E130,0))</f>
        <v>0</v>
      </c>
      <c r="AH130" s="33">
        <f t="shared" ref="AH130" si="213">AA130+AC130+AE130</f>
        <v>0</v>
      </c>
      <c r="AI130" s="34">
        <f t="shared" ref="AI130" si="214">(IFERROR(AH130/AF130,0))</f>
        <v>0</v>
      </c>
      <c r="AJ130" s="36"/>
      <c r="AK130" s="36"/>
      <c r="AL130" s="36"/>
      <c r="AM130" s="36"/>
      <c r="AN130" s="36"/>
      <c r="AO130" s="36"/>
      <c r="AP130" s="33">
        <f t="shared" ref="AP130" si="215">AJ130+AL130+AN130</f>
        <v>0</v>
      </c>
      <c r="AQ130" s="34">
        <f t="shared" ref="AQ130" si="216">(IFERROR(AP130/$E130,0))</f>
        <v>0</v>
      </c>
      <c r="AR130" s="33">
        <f t="shared" ref="AR130" si="217">AK130+AM130+AO130</f>
        <v>0</v>
      </c>
      <c r="AS130" s="34">
        <f t="shared" ref="AS130" si="218">(IFERROR(AR130/AP130,0))</f>
        <v>0</v>
      </c>
      <c r="AT130" s="33">
        <f t="shared" ref="AT130" si="219">L130+V130+AF130+AP130</f>
        <v>0</v>
      </c>
      <c r="AU130" s="34">
        <f t="shared" ref="AU130" si="220">(IFERROR(AT130/$E130,0))</f>
        <v>0</v>
      </c>
      <c r="AV130" s="33">
        <f t="shared" ref="AV130" si="221">N130+X130+AH130+AR130</f>
        <v>0</v>
      </c>
      <c r="AW130" s="34">
        <f t="shared" ref="AW130" si="222">(IFERROR(AV130/AT130,0))</f>
        <v>0</v>
      </c>
      <c r="AX130" s="57">
        <f t="shared" ref="AX130" si="223">E130-AT130</f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24">SUM(C132:C134)</f>
        <v>0</v>
      </c>
      <c r="D131" s="40">
        <f t="shared" si="224"/>
        <v>0</v>
      </c>
      <c r="E131" s="40">
        <f>SUM(E132:E134)</f>
        <v>0</v>
      </c>
      <c r="F131" s="67">
        <f t="shared" ref="F131:V131" si="225">SUM(F132:F134)</f>
        <v>0</v>
      </c>
      <c r="G131" s="67">
        <f t="shared" si="225"/>
        <v>0</v>
      </c>
      <c r="H131" s="67">
        <f t="shared" si="225"/>
        <v>0</v>
      </c>
      <c r="I131" s="67">
        <f t="shared" si="225"/>
        <v>0</v>
      </c>
      <c r="J131" s="67">
        <f t="shared" si="225"/>
        <v>0</v>
      </c>
      <c r="K131" s="67">
        <f t="shared" si="225"/>
        <v>0</v>
      </c>
      <c r="L131" s="40">
        <f t="shared" si="225"/>
        <v>0</v>
      </c>
      <c r="M131" s="26">
        <f t="shared" si="99"/>
        <v>0</v>
      </c>
      <c r="N131" s="40">
        <f t="shared" si="225"/>
        <v>0</v>
      </c>
      <c r="O131" s="26">
        <f t="shared" si="101"/>
        <v>0</v>
      </c>
      <c r="P131" s="67">
        <f t="shared" si="225"/>
        <v>0</v>
      </c>
      <c r="Q131" s="67">
        <f t="shared" si="225"/>
        <v>0</v>
      </c>
      <c r="R131" s="67">
        <f t="shared" si="225"/>
        <v>0</v>
      </c>
      <c r="S131" s="67">
        <f t="shared" si="225"/>
        <v>0</v>
      </c>
      <c r="T131" s="67">
        <f t="shared" si="225"/>
        <v>0</v>
      </c>
      <c r="U131" s="67">
        <f t="shared" si="225"/>
        <v>0</v>
      </c>
      <c r="V131" s="40">
        <f t="shared" si="225"/>
        <v>0</v>
      </c>
      <c r="W131" s="26">
        <f t="shared" si="103"/>
        <v>0</v>
      </c>
      <c r="X131" s="40">
        <f t="shared" ref="X131" si="226">SUM(X132:X134)</f>
        <v>0</v>
      </c>
      <c r="Y131" s="26">
        <f t="shared" si="105"/>
        <v>0</v>
      </c>
      <c r="Z131" s="67">
        <f t="shared" ref="Z131:AF131" si="227">SUM(Z132:Z134)</f>
        <v>0</v>
      </c>
      <c r="AA131" s="67">
        <f t="shared" si="227"/>
        <v>0</v>
      </c>
      <c r="AB131" s="67">
        <f t="shared" si="227"/>
        <v>0</v>
      </c>
      <c r="AC131" s="67">
        <f t="shared" si="227"/>
        <v>0</v>
      </c>
      <c r="AD131" s="67">
        <f t="shared" si="227"/>
        <v>0</v>
      </c>
      <c r="AE131" s="67">
        <f t="shared" si="227"/>
        <v>0</v>
      </c>
      <c r="AF131" s="40">
        <f t="shared" si="227"/>
        <v>0</v>
      </c>
      <c r="AG131" s="26">
        <f t="shared" si="107"/>
        <v>0</v>
      </c>
      <c r="AH131" s="40">
        <f t="shared" ref="AH131" si="228">SUM(AH132:AH134)</f>
        <v>0</v>
      </c>
      <c r="AI131" s="26">
        <f t="shared" si="109"/>
        <v>0</v>
      </c>
      <c r="AJ131" s="67">
        <f t="shared" ref="AJ131:AP131" si="229">SUM(AJ132:AJ134)</f>
        <v>0</v>
      </c>
      <c r="AK131" s="67">
        <f t="shared" si="229"/>
        <v>0</v>
      </c>
      <c r="AL131" s="67">
        <f t="shared" si="229"/>
        <v>0</v>
      </c>
      <c r="AM131" s="67">
        <f t="shared" si="229"/>
        <v>0</v>
      </c>
      <c r="AN131" s="67">
        <f t="shared" si="229"/>
        <v>0</v>
      </c>
      <c r="AO131" s="67">
        <f t="shared" si="229"/>
        <v>0</v>
      </c>
      <c r="AP131" s="40">
        <f t="shared" si="229"/>
        <v>0</v>
      </c>
      <c r="AQ131" s="26">
        <f t="shared" si="111"/>
        <v>0</v>
      </c>
      <c r="AR131" s="40">
        <f t="shared" ref="AR131" si="230">SUM(AR132:AR134)</f>
        <v>0</v>
      </c>
      <c r="AS131" s="26">
        <f t="shared" si="113"/>
        <v>0</v>
      </c>
      <c r="AT131" s="40">
        <f t="shared" ref="AT131" si="231">SUM(AT132:AT134)</f>
        <v>0</v>
      </c>
      <c r="AU131" s="26">
        <f t="shared" si="114"/>
        <v>0</v>
      </c>
      <c r="AV131" s="40">
        <f t="shared" ref="AV131" si="232">SUM(AV132:AV134)</f>
        <v>0</v>
      </c>
      <c r="AW131" s="26">
        <f t="shared" si="115"/>
        <v>0</v>
      </c>
      <c r="AX131" s="40">
        <f t="shared" ref="AX131" si="233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34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35">F132+H132+J132</f>
        <v>0</v>
      </c>
      <c r="M132" s="34">
        <f t="shared" si="99"/>
        <v>0</v>
      </c>
      <c r="N132" s="33">
        <f t="shared" ref="N132:N134" si="236">G132+I132+K132</f>
        <v>0</v>
      </c>
      <c r="O132" s="34">
        <f t="shared" si="101"/>
        <v>0</v>
      </c>
      <c r="P132" s="56"/>
      <c r="Q132" s="56"/>
      <c r="R132" s="36"/>
      <c r="S132" s="36"/>
      <c r="T132" s="36"/>
      <c r="U132" s="36"/>
      <c r="V132" s="33">
        <f t="shared" ref="V132:V134" si="237">P132+R132+T132</f>
        <v>0</v>
      </c>
      <c r="W132" s="34">
        <f t="shared" si="103"/>
        <v>0</v>
      </c>
      <c r="X132" s="33">
        <f t="shared" ref="X132:X134" si="238">Q132+S132+U132</f>
        <v>0</v>
      </c>
      <c r="Y132" s="34">
        <f t="shared" si="105"/>
        <v>0</v>
      </c>
      <c r="Z132" s="36"/>
      <c r="AA132" s="36"/>
      <c r="AB132" s="36"/>
      <c r="AC132" s="36"/>
      <c r="AD132" s="36"/>
      <c r="AE132" s="36"/>
      <c r="AF132" s="33">
        <f t="shared" ref="AF132:AF134" si="239">Z132+AB132+AD132</f>
        <v>0</v>
      </c>
      <c r="AG132" s="34">
        <f t="shared" si="107"/>
        <v>0</v>
      </c>
      <c r="AH132" s="33">
        <f t="shared" ref="AH132:AH134" si="240">AA132+AC132+AE132</f>
        <v>0</v>
      </c>
      <c r="AI132" s="34">
        <f t="shared" si="109"/>
        <v>0</v>
      </c>
      <c r="AJ132" s="36"/>
      <c r="AK132" s="36"/>
      <c r="AL132" s="36"/>
      <c r="AM132" s="36"/>
      <c r="AN132" s="36"/>
      <c r="AO132" s="36"/>
      <c r="AP132" s="33">
        <f t="shared" ref="AP132:AP134" si="241">AJ132+AL132+AN132</f>
        <v>0</v>
      </c>
      <c r="AQ132" s="34">
        <f t="shared" si="111"/>
        <v>0</v>
      </c>
      <c r="AR132" s="33">
        <f t="shared" ref="AR132:AR134" si="242">AK132+AM132+AO132</f>
        <v>0</v>
      </c>
      <c r="AS132" s="34">
        <f t="shared" si="113"/>
        <v>0</v>
      </c>
      <c r="AT132" s="33">
        <f t="shared" ref="AT132:AT134" si="243">L132+V132+AF132+AP132</f>
        <v>0</v>
      </c>
      <c r="AU132" s="34">
        <f t="shared" si="114"/>
        <v>0</v>
      </c>
      <c r="AV132" s="33">
        <f t="shared" ref="AV132:AV134" si="244">N132+X132+AH132+AR132</f>
        <v>0</v>
      </c>
      <c r="AW132" s="34">
        <f t="shared" si="115"/>
        <v>0</v>
      </c>
      <c r="AX132" s="57">
        <f t="shared" si="118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34"/>
        <v>0</v>
      </c>
      <c r="F133" s="56"/>
      <c r="G133" s="56"/>
      <c r="H133" s="36"/>
      <c r="I133" s="36"/>
      <c r="J133" s="36"/>
      <c r="K133" s="36"/>
      <c r="L133" s="33">
        <f t="shared" si="235"/>
        <v>0</v>
      </c>
      <c r="M133" s="34">
        <f t="shared" si="99"/>
        <v>0</v>
      </c>
      <c r="N133" s="33">
        <f t="shared" si="236"/>
        <v>0</v>
      </c>
      <c r="O133" s="34">
        <f t="shared" si="101"/>
        <v>0</v>
      </c>
      <c r="P133" s="56"/>
      <c r="Q133" s="56"/>
      <c r="R133" s="36"/>
      <c r="S133" s="36"/>
      <c r="T133" s="36"/>
      <c r="U133" s="36"/>
      <c r="V133" s="33">
        <f t="shared" si="237"/>
        <v>0</v>
      </c>
      <c r="W133" s="34">
        <f t="shared" si="103"/>
        <v>0</v>
      </c>
      <c r="X133" s="33">
        <f t="shared" si="238"/>
        <v>0</v>
      </c>
      <c r="Y133" s="34">
        <f t="shared" si="105"/>
        <v>0</v>
      </c>
      <c r="Z133" s="36"/>
      <c r="AA133" s="36"/>
      <c r="AB133" s="36"/>
      <c r="AC133" s="36"/>
      <c r="AD133" s="36"/>
      <c r="AE133" s="36"/>
      <c r="AF133" s="33">
        <f t="shared" si="239"/>
        <v>0</v>
      </c>
      <c r="AG133" s="34">
        <f t="shared" si="107"/>
        <v>0</v>
      </c>
      <c r="AH133" s="33">
        <f t="shared" si="240"/>
        <v>0</v>
      </c>
      <c r="AI133" s="34">
        <f t="shared" si="109"/>
        <v>0</v>
      </c>
      <c r="AJ133" s="36"/>
      <c r="AK133" s="36"/>
      <c r="AL133" s="36"/>
      <c r="AM133" s="36"/>
      <c r="AN133" s="36"/>
      <c r="AO133" s="36"/>
      <c r="AP133" s="33">
        <f t="shared" si="241"/>
        <v>0</v>
      </c>
      <c r="AQ133" s="34">
        <f t="shared" si="111"/>
        <v>0</v>
      </c>
      <c r="AR133" s="33">
        <f t="shared" si="242"/>
        <v>0</v>
      </c>
      <c r="AS133" s="34">
        <f t="shared" si="113"/>
        <v>0</v>
      </c>
      <c r="AT133" s="33">
        <f t="shared" si="243"/>
        <v>0</v>
      </c>
      <c r="AU133" s="34">
        <f t="shared" si="114"/>
        <v>0</v>
      </c>
      <c r="AV133" s="33">
        <f t="shared" si="244"/>
        <v>0</v>
      </c>
      <c r="AW133" s="34">
        <f t="shared" si="115"/>
        <v>0</v>
      </c>
      <c r="AX133" s="57">
        <f t="shared" si="118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34"/>
        <v>0</v>
      </c>
      <c r="F134" s="74"/>
      <c r="G134" s="74"/>
      <c r="H134" s="75"/>
      <c r="I134" s="75"/>
      <c r="J134" s="75"/>
      <c r="K134" s="75"/>
      <c r="L134" s="33">
        <f t="shared" si="235"/>
        <v>0</v>
      </c>
      <c r="M134" s="34">
        <f t="shared" si="99"/>
        <v>0</v>
      </c>
      <c r="N134" s="33">
        <f t="shared" si="236"/>
        <v>0</v>
      </c>
      <c r="O134" s="34">
        <f t="shared" si="101"/>
        <v>0</v>
      </c>
      <c r="P134" s="56"/>
      <c r="Q134" s="56"/>
      <c r="R134" s="36"/>
      <c r="S134" s="36"/>
      <c r="T134" s="36"/>
      <c r="U134" s="36"/>
      <c r="V134" s="33">
        <f t="shared" si="237"/>
        <v>0</v>
      </c>
      <c r="W134" s="34">
        <f t="shared" si="103"/>
        <v>0</v>
      </c>
      <c r="X134" s="33">
        <f t="shared" si="238"/>
        <v>0</v>
      </c>
      <c r="Y134" s="34">
        <f t="shared" si="105"/>
        <v>0</v>
      </c>
      <c r="Z134" s="36"/>
      <c r="AA134" s="36"/>
      <c r="AB134" s="36"/>
      <c r="AC134" s="36"/>
      <c r="AD134" s="36"/>
      <c r="AE134" s="36"/>
      <c r="AF134" s="33">
        <f t="shared" si="239"/>
        <v>0</v>
      </c>
      <c r="AG134" s="34">
        <f t="shared" si="107"/>
        <v>0</v>
      </c>
      <c r="AH134" s="33">
        <f t="shared" si="240"/>
        <v>0</v>
      </c>
      <c r="AI134" s="34">
        <f t="shared" si="109"/>
        <v>0</v>
      </c>
      <c r="AJ134" s="36"/>
      <c r="AK134" s="36"/>
      <c r="AL134" s="36"/>
      <c r="AM134" s="36"/>
      <c r="AN134" s="36"/>
      <c r="AO134" s="36"/>
      <c r="AP134" s="33">
        <f t="shared" si="241"/>
        <v>0</v>
      </c>
      <c r="AQ134" s="34">
        <f t="shared" si="111"/>
        <v>0</v>
      </c>
      <c r="AR134" s="33">
        <f t="shared" si="242"/>
        <v>0</v>
      </c>
      <c r="AS134" s="34">
        <f t="shared" si="113"/>
        <v>0</v>
      </c>
      <c r="AT134" s="33">
        <f t="shared" si="243"/>
        <v>0</v>
      </c>
      <c r="AU134" s="34">
        <f t="shared" si="114"/>
        <v>0</v>
      </c>
      <c r="AV134" s="33">
        <f t="shared" si="244"/>
        <v>0</v>
      </c>
      <c r="AW134" s="34">
        <f t="shared" si="115"/>
        <v>0</v>
      </c>
      <c r="AX134" s="57">
        <f t="shared" si="118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L135" si="245">SUM(D136:D139)</f>
        <v>0</v>
      </c>
      <c r="E135" s="40">
        <f t="shared" si="245"/>
        <v>0</v>
      </c>
      <c r="F135" s="40">
        <f t="shared" si="245"/>
        <v>0</v>
      </c>
      <c r="G135" s="40">
        <f t="shared" si="245"/>
        <v>0</v>
      </c>
      <c r="H135" s="40">
        <f t="shared" si="245"/>
        <v>0</v>
      </c>
      <c r="I135" s="40">
        <f t="shared" si="245"/>
        <v>0</v>
      </c>
      <c r="J135" s="40">
        <f t="shared" si="245"/>
        <v>0</v>
      </c>
      <c r="K135" s="40">
        <f t="shared" si="245"/>
        <v>0</v>
      </c>
      <c r="L135" s="40">
        <f t="shared" si="245"/>
        <v>0</v>
      </c>
      <c r="M135" s="26">
        <f t="shared" si="99"/>
        <v>0</v>
      </c>
      <c r="N135" s="40">
        <f t="shared" ref="N135" si="246">SUM(N136:N138)</f>
        <v>0</v>
      </c>
      <c r="O135" s="26">
        <f t="shared" si="101"/>
        <v>0</v>
      </c>
      <c r="P135" s="40">
        <f t="shared" ref="P135" si="247">SUM(P136:P139)</f>
        <v>0</v>
      </c>
      <c r="Q135" s="40">
        <f t="shared" ref="Q135" si="248">SUM(Q136:Q139)</f>
        <v>0</v>
      </c>
      <c r="R135" s="40">
        <f t="shared" ref="R135" si="249">SUM(R136:R139)</f>
        <v>0</v>
      </c>
      <c r="S135" s="40">
        <f t="shared" ref="S135" si="250">SUM(S136:S139)</f>
        <v>0</v>
      </c>
      <c r="T135" s="40">
        <f t="shared" ref="T135" si="251">SUM(T136:T139)</f>
        <v>0</v>
      </c>
      <c r="U135" s="40">
        <f t="shared" ref="U135" si="252">SUM(U136:U139)</f>
        <v>0</v>
      </c>
      <c r="V135" s="40">
        <f t="shared" ref="V135" si="253">SUM(V136:V139)</f>
        <v>0</v>
      </c>
      <c r="W135" s="26">
        <f t="shared" si="103"/>
        <v>0</v>
      </c>
      <c r="X135" s="40">
        <f t="shared" ref="X135" si="254">SUM(X136:X138)</f>
        <v>0</v>
      </c>
      <c r="Y135" s="26">
        <f t="shared" si="105"/>
        <v>0</v>
      </c>
      <c r="Z135" s="40">
        <f t="shared" ref="Z135" si="255">SUM(Z136:Z139)</f>
        <v>0</v>
      </c>
      <c r="AA135" s="40">
        <f t="shared" ref="AA135" si="256">SUM(AA136:AA139)</f>
        <v>0</v>
      </c>
      <c r="AB135" s="40">
        <f t="shared" ref="AB135" si="257">SUM(AB136:AB139)</f>
        <v>0</v>
      </c>
      <c r="AC135" s="40">
        <f t="shared" ref="AC135" si="258">SUM(AC136:AC139)</f>
        <v>0</v>
      </c>
      <c r="AD135" s="40">
        <f t="shared" ref="AD135" si="259">SUM(AD136:AD139)</f>
        <v>0</v>
      </c>
      <c r="AE135" s="40">
        <f t="shared" ref="AE135" si="260">SUM(AE136:AE139)</f>
        <v>0</v>
      </c>
      <c r="AF135" s="40">
        <f t="shared" ref="AF135" si="261">SUM(AF136:AF139)</f>
        <v>0</v>
      </c>
      <c r="AG135" s="26">
        <f t="shared" si="107"/>
        <v>0</v>
      </c>
      <c r="AH135" s="40">
        <f t="shared" ref="AH135" si="262">SUM(AH136:AH138)</f>
        <v>0</v>
      </c>
      <c r="AI135" s="26">
        <f t="shared" si="109"/>
        <v>0</v>
      </c>
      <c r="AJ135" s="40">
        <f t="shared" ref="AJ135" si="263">SUM(AJ136:AJ139)</f>
        <v>0</v>
      </c>
      <c r="AK135" s="40">
        <f t="shared" ref="AK135" si="264">SUM(AK136:AK139)</f>
        <v>0</v>
      </c>
      <c r="AL135" s="40">
        <f t="shared" ref="AL135" si="265">SUM(AL136:AL139)</f>
        <v>0</v>
      </c>
      <c r="AM135" s="40">
        <f t="shared" ref="AM135" si="266">SUM(AM136:AM139)</f>
        <v>0</v>
      </c>
      <c r="AN135" s="40">
        <f t="shared" ref="AN135" si="267">SUM(AN136:AN139)</f>
        <v>0</v>
      </c>
      <c r="AO135" s="40">
        <f t="shared" ref="AO135" si="268">SUM(AO136:AO139)</f>
        <v>0</v>
      </c>
      <c r="AP135" s="40">
        <f t="shared" ref="AP135" si="269">SUM(AP136:AP139)</f>
        <v>0</v>
      </c>
      <c r="AQ135" s="26">
        <f t="shared" si="111"/>
        <v>0</v>
      </c>
      <c r="AR135" s="40">
        <f t="shared" ref="AR135" si="270">SUM(AR136:AR138)</f>
        <v>0</v>
      </c>
      <c r="AS135" s="26">
        <f t="shared" si="113"/>
        <v>0</v>
      </c>
      <c r="AT135" s="40">
        <f t="shared" ref="AT135" si="271">SUM(AT136:AT139)</f>
        <v>0</v>
      </c>
      <c r="AU135" s="26">
        <f t="shared" si="114"/>
        <v>0</v>
      </c>
      <c r="AV135" s="40">
        <f t="shared" ref="AV135" si="272">SUM(AV136:AV138)</f>
        <v>0</v>
      </c>
      <c r="AW135" s="26">
        <f t="shared" si="115"/>
        <v>0</v>
      </c>
      <c r="AX135" s="40">
        <f t="shared" ref="AX135" si="273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74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75">F136+H136+J136</f>
        <v>0</v>
      </c>
      <c r="M136" s="34">
        <f t="shared" si="99"/>
        <v>0</v>
      </c>
      <c r="N136" s="33">
        <f t="shared" ref="N136:N138" si="276">G136+I136+K136</f>
        <v>0</v>
      </c>
      <c r="O136" s="34">
        <f t="shared" si="101"/>
        <v>0</v>
      </c>
      <c r="P136" s="56"/>
      <c r="Q136" s="56"/>
      <c r="R136" s="36"/>
      <c r="S136" s="36"/>
      <c r="T136" s="36"/>
      <c r="U136" s="36"/>
      <c r="V136" s="33">
        <f t="shared" ref="V136:V138" si="277">P136+R136+T136</f>
        <v>0</v>
      </c>
      <c r="W136" s="34">
        <f t="shared" si="103"/>
        <v>0</v>
      </c>
      <c r="X136" s="33">
        <f t="shared" ref="X136:X138" si="278">Q136+S136+U136</f>
        <v>0</v>
      </c>
      <c r="Y136" s="34">
        <f t="shared" si="105"/>
        <v>0</v>
      </c>
      <c r="Z136" s="36"/>
      <c r="AA136" s="36"/>
      <c r="AB136" s="36"/>
      <c r="AC136" s="36"/>
      <c r="AD136" s="36"/>
      <c r="AE136" s="36"/>
      <c r="AF136" s="33">
        <f t="shared" ref="AF136:AF138" si="279">Z136+AB136+AD136</f>
        <v>0</v>
      </c>
      <c r="AG136" s="34">
        <f t="shared" si="107"/>
        <v>0</v>
      </c>
      <c r="AH136" s="33">
        <f t="shared" ref="AH136:AH138" si="280">AA136+AC136+AE136</f>
        <v>0</v>
      </c>
      <c r="AI136" s="34">
        <f t="shared" si="109"/>
        <v>0</v>
      </c>
      <c r="AJ136" s="36"/>
      <c r="AK136" s="36"/>
      <c r="AL136" s="36"/>
      <c r="AM136" s="36"/>
      <c r="AN136" s="36"/>
      <c r="AO136" s="36"/>
      <c r="AP136" s="33">
        <f t="shared" ref="AP136:AP138" si="281">AJ136+AL136+AN136</f>
        <v>0</v>
      </c>
      <c r="AQ136" s="34">
        <f t="shared" si="111"/>
        <v>0</v>
      </c>
      <c r="AR136" s="33">
        <f t="shared" ref="AR136:AR138" si="282">AK136+AM136+AO136</f>
        <v>0</v>
      </c>
      <c r="AS136" s="34">
        <f t="shared" si="113"/>
        <v>0</v>
      </c>
      <c r="AT136" s="33">
        <f t="shared" ref="AT136:AT138" si="283">L136+V136+AF136+AP136</f>
        <v>0</v>
      </c>
      <c r="AU136" s="34">
        <f t="shared" si="114"/>
        <v>0</v>
      </c>
      <c r="AV136" s="33">
        <f t="shared" ref="AV136:AV138" si="284">N136+X136+AH136+AR136</f>
        <v>0</v>
      </c>
      <c r="AW136" s="34">
        <f t="shared" si="115"/>
        <v>0</v>
      </c>
      <c r="AX136" s="57">
        <f t="shared" si="118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74"/>
        <v>0</v>
      </c>
      <c r="F137" s="74"/>
      <c r="G137" s="74"/>
      <c r="H137" s="75"/>
      <c r="I137" s="75"/>
      <c r="J137" s="75"/>
      <c r="K137" s="75"/>
      <c r="L137" s="33">
        <f t="shared" si="275"/>
        <v>0</v>
      </c>
      <c r="M137" s="34">
        <f t="shared" si="99"/>
        <v>0</v>
      </c>
      <c r="N137" s="33">
        <f t="shared" si="276"/>
        <v>0</v>
      </c>
      <c r="O137" s="34">
        <f t="shared" si="101"/>
        <v>0</v>
      </c>
      <c r="P137" s="56"/>
      <c r="Q137" s="56"/>
      <c r="R137" s="36"/>
      <c r="S137" s="36"/>
      <c r="T137" s="36"/>
      <c r="U137" s="36"/>
      <c r="V137" s="33">
        <f t="shared" si="277"/>
        <v>0</v>
      </c>
      <c r="W137" s="34">
        <f t="shared" si="103"/>
        <v>0</v>
      </c>
      <c r="X137" s="33">
        <f t="shared" si="278"/>
        <v>0</v>
      </c>
      <c r="Y137" s="34">
        <f t="shared" si="105"/>
        <v>0</v>
      </c>
      <c r="Z137" s="36"/>
      <c r="AA137" s="36"/>
      <c r="AB137" s="36"/>
      <c r="AC137" s="36"/>
      <c r="AD137" s="36"/>
      <c r="AE137" s="36"/>
      <c r="AF137" s="33">
        <f t="shared" si="279"/>
        <v>0</v>
      </c>
      <c r="AG137" s="34">
        <f t="shared" si="107"/>
        <v>0</v>
      </c>
      <c r="AH137" s="33">
        <f t="shared" si="280"/>
        <v>0</v>
      </c>
      <c r="AI137" s="34">
        <f t="shared" si="109"/>
        <v>0</v>
      </c>
      <c r="AJ137" s="36"/>
      <c r="AK137" s="36"/>
      <c r="AL137" s="36"/>
      <c r="AM137" s="36"/>
      <c r="AN137" s="36"/>
      <c r="AO137" s="36"/>
      <c r="AP137" s="33">
        <f t="shared" si="281"/>
        <v>0</v>
      </c>
      <c r="AQ137" s="34">
        <f t="shared" si="111"/>
        <v>0</v>
      </c>
      <c r="AR137" s="33">
        <f t="shared" si="282"/>
        <v>0</v>
      </c>
      <c r="AS137" s="34">
        <f t="shared" si="113"/>
        <v>0</v>
      </c>
      <c r="AT137" s="33">
        <f t="shared" si="283"/>
        <v>0</v>
      </c>
      <c r="AU137" s="34">
        <f t="shared" si="114"/>
        <v>0</v>
      </c>
      <c r="AV137" s="33">
        <f t="shared" si="284"/>
        <v>0</v>
      </c>
      <c r="AW137" s="34">
        <f t="shared" si="115"/>
        <v>0</v>
      </c>
      <c r="AX137" s="57">
        <f t="shared" si="118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74"/>
        <v>0</v>
      </c>
      <c r="F138" s="74"/>
      <c r="G138" s="74"/>
      <c r="H138" s="75"/>
      <c r="I138" s="75"/>
      <c r="J138" s="75"/>
      <c r="K138" s="75"/>
      <c r="L138" s="33">
        <f t="shared" si="275"/>
        <v>0</v>
      </c>
      <c r="M138" s="34">
        <f t="shared" si="99"/>
        <v>0</v>
      </c>
      <c r="N138" s="33">
        <f t="shared" si="276"/>
        <v>0</v>
      </c>
      <c r="O138" s="34">
        <f t="shared" si="101"/>
        <v>0</v>
      </c>
      <c r="P138" s="56"/>
      <c r="Q138" s="56"/>
      <c r="R138" s="36"/>
      <c r="S138" s="36"/>
      <c r="T138" s="36"/>
      <c r="U138" s="36"/>
      <c r="V138" s="33">
        <f t="shared" si="277"/>
        <v>0</v>
      </c>
      <c r="W138" s="34">
        <f t="shared" si="103"/>
        <v>0</v>
      </c>
      <c r="X138" s="33">
        <f t="shared" si="278"/>
        <v>0</v>
      </c>
      <c r="Y138" s="34">
        <f t="shared" si="105"/>
        <v>0</v>
      </c>
      <c r="Z138" s="36"/>
      <c r="AA138" s="36"/>
      <c r="AB138" s="36"/>
      <c r="AC138" s="36"/>
      <c r="AD138" s="36"/>
      <c r="AE138" s="36"/>
      <c r="AF138" s="33">
        <f t="shared" si="279"/>
        <v>0</v>
      </c>
      <c r="AG138" s="34">
        <f t="shared" si="107"/>
        <v>0</v>
      </c>
      <c r="AH138" s="33">
        <f t="shared" si="280"/>
        <v>0</v>
      </c>
      <c r="AI138" s="34">
        <f t="shared" si="109"/>
        <v>0</v>
      </c>
      <c r="AJ138" s="36"/>
      <c r="AK138" s="36"/>
      <c r="AL138" s="36"/>
      <c r="AM138" s="36"/>
      <c r="AN138" s="36"/>
      <c r="AO138" s="36"/>
      <c r="AP138" s="33">
        <f t="shared" si="281"/>
        <v>0</v>
      </c>
      <c r="AQ138" s="34">
        <f t="shared" si="111"/>
        <v>0</v>
      </c>
      <c r="AR138" s="33">
        <f t="shared" si="282"/>
        <v>0</v>
      </c>
      <c r="AS138" s="34">
        <f t="shared" si="113"/>
        <v>0</v>
      </c>
      <c r="AT138" s="33">
        <f t="shared" si="283"/>
        <v>0</v>
      </c>
      <c r="AU138" s="34">
        <f t="shared" si="114"/>
        <v>0</v>
      </c>
      <c r="AV138" s="33">
        <f t="shared" si="284"/>
        <v>0</v>
      </c>
      <c r="AW138" s="34">
        <f t="shared" si="115"/>
        <v>0</v>
      </c>
      <c r="AX138" s="57">
        <f t="shared" si="118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85">SUM(C139:D139)</f>
        <v>0</v>
      </c>
      <c r="F139" s="74"/>
      <c r="G139" s="74"/>
      <c r="H139" s="75"/>
      <c r="I139" s="75"/>
      <c r="J139" s="75"/>
      <c r="K139" s="75"/>
      <c r="L139" s="33">
        <f t="shared" ref="L139" si="286">F139+H139+J139</f>
        <v>0</v>
      </c>
      <c r="M139" s="34">
        <f t="shared" ref="M139:M140" si="287">(IFERROR(L139/$E139,0))</f>
        <v>0</v>
      </c>
      <c r="N139" s="33">
        <f t="shared" ref="N139" si="288">G139+I139+K139</f>
        <v>0</v>
      </c>
      <c r="O139" s="34">
        <f t="shared" ref="O139:O140" si="289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90">P139+R139+T139</f>
        <v>0</v>
      </c>
      <c r="W139" s="34">
        <f t="shared" ref="W139:W140" si="291">(IFERROR(V139/$E139,0))</f>
        <v>0</v>
      </c>
      <c r="X139" s="33">
        <f t="shared" ref="X139" si="292">Q139+S139+U139</f>
        <v>0</v>
      </c>
      <c r="Y139" s="34">
        <f t="shared" ref="Y139:Y140" si="293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94">Z139+AB139+AD139</f>
        <v>0</v>
      </c>
      <c r="AG139" s="34">
        <f t="shared" ref="AG139:AG140" si="295">(IFERROR(AF139/$E139,0))</f>
        <v>0</v>
      </c>
      <c r="AH139" s="33">
        <f t="shared" ref="AH139" si="296">AA139+AC139+AE139</f>
        <v>0</v>
      </c>
      <c r="AI139" s="34">
        <f t="shared" ref="AI139:AI140" si="297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98">AJ139+AL139+AN139</f>
        <v>0</v>
      </c>
      <c r="AQ139" s="34">
        <f t="shared" ref="AQ139:AQ140" si="299">(IFERROR(AP139/$E139,0))</f>
        <v>0</v>
      </c>
      <c r="AR139" s="33">
        <f t="shared" ref="AR139" si="300">AK139+AM139+AO139</f>
        <v>0</v>
      </c>
      <c r="AS139" s="34">
        <f t="shared" ref="AS139:AS140" si="301">(IFERROR(AR139/AP139,0))</f>
        <v>0</v>
      </c>
      <c r="AT139" s="33">
        <f t="shared" ref="AT139" si="302">L139+V139+AF139+AP139</f>
        <v>0</v>
      </c>
      <c r="AU139" s="34">
        <f t="shared" ref="AU139:AU140" si="303">(IFERROR(AT139/$E139,0))</f>
        <v>0</v>
      </c>
      <c r="AV139" s="33">
        <f t="shared" ref="AV139" si="304">N139+X139+AH139+AR139</f>
        <v>0</v>
      </c>
      <c r="AW139" s="34">
        <f t="shared" ref="AW139:AW140" si="305">(IFERROR(AV139/AT139,0))</f>
        <v>0</v>
      </c>
      <c r="AX139" s="57">
        <f t="shared" ref="AX139" si="306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307">SUM(E141:E142)</f>
        <v>0</v>
      </c>
      <c r="F140" s="40">
        <f t="shared" si="307"/>
        <v>0</v>
      </c>
      <c r="G140" s="40">
        <f t="shared" si="307"/>
        <v>0</v>
      </c>
      <c r="H140" s="40">
        <f t="shared" si="307"/>
        <v>0</v>
      </c>
      <c r="I140" s="40">
        <f t="shared" si="307"/>
        <v>0</v>
      </c>
      <c r="J140" s="40">
        <f t="shared" si="307"/>
        <v>0</v>
      </c>
      <c r="K140" s="40">
        <f t="shared" si="307"/>
        <v>0</v>
      </c>
      <c r="L140" s="40">
        <f>SUM(L141:L142)</f>
        <v>0</v>
      </c>
      <c r="M140" s="26">
        <f t="shared" si="287"/>
        <v>0</v>
      </c>
      <c r="N140" s="40">
        <f t="shared" ref="N140" si="308">SUM(N141)</f>
        <v>0</v>
      </c>
      <c r="O140" s="26">
        <f t="shared" si="289"/>
        <v>0</v>
      </c>
      <c r="P140" s="40">
        <f t="shared" ref="P140:V140" si="309">SUM(P141:P142)</f>
        <v>0</v>
      </c>
      <c r="Q140" s="40">
        <f t="shared" si="309"/>
        <v>0</v>
      </c>
      <c r="R140" s="40">
        <f t="shared" si="309"/>
        <v>0</v>
      </c>
      <c r="S140" s="40">
        <f t="shared" si="309"/>
        <v>0</v>
      </c>
      <c r="T140" s="40">
        <f t="shared" si="309"/>
        <v>0</v>
      </c>
      <c r="U140" s="40">
        <f t="shared" si="309"/>
        <v>0</v>
      </c>
      <c r="V140" s="40">
        <f t="shared" si="309"/>
        <v>0</v>
      </c>
      <c r="W140" s="26">
        <f t="shared" si="291"/>
        <v>0</v>
      </c>
      <c r="X140" s="40">
        <f t="shared" ref="X140" si="310">SUM(X141)</f>
        <v>0</v>
      </c>
      <c r="Y140" s="26">
        <f t="shared" si="293"/>
        <v>0</v>
      </c>
      <c r="Z140" s="40">
        <f t="shared" ref="Z140:AF140" si="311">SUM(Z141:Z142)</f>
        <v>0</v>
      </c>
      <c r="AA140" s="40">
        <f t="shared" si="311"/>
        <v>0</v>
      </c>
      <c r="AB140" s="40">
        <f t="shared" si="311"/>
        <v>0</v>
      </c>
      <c r="AC140" s="40">
        <f t="shared" si="311"/>
        <v>0</v>
      </c>
      <c r="AD140" s="40">
        <f t="shared" si="311"/>
        <v>0</v>
      </c>
      <c r="AE140" s="40">
        <f t="shared" si="311"/>
        <v>0</v>
      </c>
      <c r="AF140" s="40">
        <f t="shared" si="311"/>
        <v>0</v>
      </c>
      <c r="AG140" s="26">
        <f t="shared" si="295"/>
        <v>0</v>
      </c>
      <c r="AH140" s="40">
        <f t="shared" ref="AH140" si="312">SUM(AH141)</f>
        <v>0</v>
      </c>
      <c r="AI140" s="26">
        <f t="shared" si="297"/>
        <v>0</v>
      </c>
      <c r="AJ140" s="40">
        <f t="shared" ref="AJ140:AP140" si="313">SUM(AJ141:AJ142)</f>
        <v>0</v>
      </c>
      <c r="AK140" s="40">
        <f t="shared" si="313"/>
        <v>0</v>
      </c>
      <c r="AL140" s="40">
        <f t="shared" si="313"/>
        <v>0</v>
      </c>
      <c r="AM140" s="40">
        <f t="shared" si="313"/>
        <v>0</v>
      </c>
      <c r="AN140" s="40">
        <f t="shared" si="313"/>
        <v>0</v>
      </c>
      <c r="AO140" s="40">
        <f t="shared" si="313"/>
        <v>0</v>
      </c>
      <c r="AP140" s="40">
        <f t="shared" si="313"/>
        <v>0</v>
      </c>
      <c r="AQ140" s="26">
        <f t="shared" si="299"/>
        <v>0</v>
      </c>
      <c r="AR140" s="40">
        <f t="shared" ref="AR140" si="314">SUM(AR141)</f>
        <v>0</v>
      </c>
      <c r="AS140" s="26">
        <f t="shared" si="301"/>
        <v>0</v>
      </c>
      <c r="AT140" s="40">
        <f t="shared" ref="AT140" si="315">SUM(AT141:AT142)</f>
        <v>0</v>
      </c>
      <c r="AU140" s="26">
        <f t="shared" si="303"/>
        <v>0</v>
      </c>
      <c r="AV140" s="40">
        <f t="shared" ref="AV140" si="316">SUM(AV141)</f>
        <v>0</v>
      </c>
      <c r="AW140" s="26">
        <f t="shared" si="305"/>
        <v>0</v>
      </c>
      <c r="AX140" s="40">
        <f t="shared" ref="AX140" si="317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18">L141+V141+AF141+AP141</f>
        <v>0</v>
      </c>
      <c r="AU141" s="34">
        <f>(IFERROR(AT141/$E141,0))</f>
        <v>0</v>
      </c>
      <c r="AV141" s="33">
        <f t="shared" ref="AV141:AV142" si="319">N141+X141+AH141+AR141</f>
        <v>0</v>
      </c>
      <c r="AW141" s="34">
        <f>(IFERROR(AV141/AT141,0))</f>
        <v>0</v>
      </c>
      <c r="AX141" s="57">
        <f t="shared" ref="AX141:AX142" si="320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18"/>
        <v>0</v>
      </c>
      <c r="AU142" s="34">
        <f>(IFERROR(AT142/$E142,0))</f>
        <v>0</v>
      </c>
      <c r="AV142" s="33">
        <f t="shared" si="319"/>
        <v>0</v>
      </c>
      <c r="AW142" s="34">
        <f>(IFERROR(AV142/AT142,0))</f>
        <v>0</v>
      </c>
      <c r="AX142" s="57">
        <f t="shared" si="320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321">SUM(C144:C146)</f>
        <v>0</v>
      </c>
      <c r="D143" s="40">
        <f t="shared" si="321"/>
        <v>0</v>
      </c>
      <c r="E143" s="40">
        <f>SUM(E144:E146)</f>
        <v>0</v>
      </c>
      <c r="F143" s="67">
        <f t="shared" ref="F143:N143" si="322">SUM(F144:F146)</f>
        <v>0</v>
      </c>
      <c r="G143" s="67">
        <f t="shared" si="322"/>
        <v>0</v>
      </c>
      <c r="H143" s="67">
        <f t="shared" si="322"/>
        <v>0</v>
      </c>
      <c r="I143" s="67">
        <f t="shared" si="322"/>
        <v>0</v>
      </c>
      <c r="J143" s="67">
        <f t="shared" si="322"/>
        <v>0</v>
      </c>
      <c r="K143" s="67">
        <f t="shared" si="322"/>
        <v>0</v>
      </c>
      <c r="L143" s="40">
        <f t="shared" si="322"/>
        <v>0</v>
      </c>
      <c r="M143" s="26">
        <f>(IFERROR(L143/$E143,0))</f>
        <v>0</v>
      </c>
      <c r="N143" s="40">
        <f t="shared" si="322"/>
        <v>0</v>
      </c>
      <c r="O143" s="26">
        <f>(IFERROR(N143/L143,0))</f>
        <v>0</v>
      </c>
      <c r="P143" s="67">
        <f t="shared" ref="P143:V143" si="323">SUM(P144:P146)</f>
        <v>0</v>
      </c>
      <c r="Q143" s="67">
        <f>SUM(Q144:Q146)</f>
        <v>0</v>
      </c>
      <c r="R143" s="67">
        <f t="shared" si="323"/>
        <v>0</v>
      </c>
      <c r="S143" s="67">
        <f t="shared" si="323"/>
        <v>0</v>
      </c>
      <c r="T143" s="67">
        <f t="shared" si="323"/>
        <v>0</v>
      </c>
      <c r="U143" s="67">
        <f t="shared" si="323"/>
        <v>0</v>
      </c>
      <c r="V143" s="40">
        <f t="shared" si="323"/>
        <v>0</v>
      </c>
      <c r="W143" s="26">
        <f>(IFERROR(V143/$E143,0))</f>
        <v>0</v>
      </c>
      <c r="X143" s="40">
        <f t="shared" ref="X143" si="324">SUM(X144:X146)</f>
        <v>0</v>
      </c>
      <c r="Y143" s="26">
        <f>(IFERROR(X143/V143,0))</f>
        <v>0</v>
      </c>
      <c r="Z143" s="40">
        <f t="shared" ref="Z143:AF143" si="325">SUM(Z144:Z146)</f>
        <v>0</v>
      </c>
      <c r="AA143" s="40">
        <f t="shared" si="325"/>
        <v>0</v>
      </c>
      <c r="AB143" s="40">
        <f t="shared" si="325"/>
        <v>0</v>
      </c>
      <c r="AC143" s="40">
        <f t="shared" si="325"/>
        <v>0</v>
      </c>
      <c r="AD143" s="40">
        <f t="shared" si="325"/>
        <v>0</v>
      </c>
      <c r="AE143" s="40">
        <f t="shared" si="325"/>
        <v>0</v>
      </c>
      <c r="AF143" s="40">
        <f t="shared" si="325"/>
        <v>0</v>
      </c>
      <c r="AG143" s="26">
        <f>(IFERROR(AF143/$E143,0))</f>
        <v>0</v>
      </c>
      <c r="AH143" s="40">
        <f t="shared" ref="AH143" si="326">SUM(AH144:AH146)</f>
        <v>0</v>
      </c>
      <c r="AI143" s="26">
        <f>(IFERROR(AH143/AF143,0))</f>
        <v>0</v>
      </c>
      <c r="AJ143" s="40">
        <f t="shared" ref="AJ143:AP143" si="327">SUM(AJ144:AJ146)</f>
        <v>0</v>
      </c>
      <c r="AK143" s="40">
        <f t="shared" si="327"/>
        <v>0</v>
      </c>
      <c r="AL143" s="40">
        <f t="shared" si="327"/>
        <v>0</v>
      </c>
      <c r="AM143" s="40">
        <f t="shared" si="327"/>
        <v>0</v>
      </c>
      <c r="AN143" s="40">
        <f t="shared" si="327"/>
        <v>0</v>
      </c>
      <c r="AO143" s="40">
        <f t="shared" si="327"/>
        <v>0</v>
      </c>
      <c r="AP143" s="40">
        <f t="shared" si="327"/>
        <v>0</v>
      </c>
      <c r="AQ143" s="26">
        <f>(IFERROR(AP143/$E143,0))</f>
        <v>0</v>
      </c>
      <c r="AR143" s="40">
        <f t="shared" ref="AR143" si="328">SUM(AR144:AR146)</f>
        <v>0</v>
      </c>
      <c r="AS143" s="26">
        <f>(IFERROR(AR143/AP143,0))</f>
        <v>0</v>
      </c>
      <c r="AT143" s="40">
        <f t="shared" ref="AT143" si="329">SUM(AT144:AT146)</f>
        <v>0</v>
      </c>
      <c r="AU143" s="26">
        <f>(IFERROR(AT143/$E143,0))</f>
        <v>0</v>
      </c>
      <c r="AV143" s="40">
        <f t="shared" ref="AV143" si="330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331">SUM(C144:D144)</f>
        <v>0</v>
      </c>
      <c r="F144" s="74"/>
      <c r="G144" s="74"/>
      <c r="H144" s="75"/>
      <c r="I144" s="75"/>
      <c r="J144" s="75"/>
      <c r="K144" s="75"/>
      <c r="L144" s="33">
        <f t="shared" ref="L144:L146" si="332">F144+H144+J144</f>
        <v>0</v>
      </c>
      <c r="M144" s="34">
        <f t="shared" ref="M144:M146" si="333">(IFERROR(L144/$E144,0))</f>
        <v>0</v>
      </c>
      <c r="N144" s="33">
        <f t="shared" ref="N144:N146" si="334">G144+I144+K144</f>
        <v>0</v>
      </c>
      <c r="O144" s="34">
        <f t="shared" ref="O144:O146" si="335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336">P144+R144+T144</f>
        <v>0</v>
      </c>
      <c r="W144" s="34">
        <f t="shared" ref="W144:W146" si="337">(IFERROR(V144/$E144,0))</f>
        <v>0</v>
      </c>
      <c r="X144" s="33">
        <f t="shared" ref="X144:X146" si="338">Q144+S144+U144</f>
        <v>0</v>
      </c>
      <c r="Y144" s="34">
        <f t="shared" ref="Y144:Y146" si="339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40">Z144+AB144+AD144</f>
        <v>0</v>
      </c>
      <c r="AG144" s="34">
        <f t="shared" ref="AG144:AG146" si="341">(IFERROR(AF144/$E144,0))</f>
        <v>0</v>
      </c>
      <c r="AH144" s="33">
        <f t="shared" ref="AH144:AH146" si="342">AA144+AC144+AE144</f>
        <v>0</v>
      </c>
      <c r="AI144" s="34">
        <f t="shared" ref="AI144:AI146" si="343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44">AJ144+AL144+AN144</f>
        <v>0</v>
      </c>
      <c r="AQ144" s="34">
        <f t="shared" ref="AQ144:AQ146" si="345">(IFERROR(AP144/$E144,0))</f>
        <v>0</v>
      </c>
      <c r="AR144" s="33">
        <f t="shared" ref="AR144:AR146" si="346">AK144+AM144+AO144</f>
        <v>0</v>
      </c>
      <c r="AS144" s="34">
        <f t="shared" ref="AS144:AS146" si="347">(IFERROR(AR144/AP144,0))</f>
        <v>0</v>
      </c>
      <c r="AT144" s="33">
        <f t="shared" ref="AT144:AT146" si="348">L144+V144+AF144+AP144</f>
        <v>0</v>
      </c>
      <c r="AU144" s="34">
        <f t="shared" ref="AU144:AU146" si="349">(IFERROR(AT144/$E144,0))</f>
        <v>0</v>
      </c>
      <c r="AV144" s="33">
        <f t="shared" ref="AV144:AV146" si="350">N144+X144+AH144+AR144</f>
        <v>0</v>
      </c>
      <c r="AW144" s="34">
        <f t="shared" ref="AW144:AW146" si="351">(IFERROR(AV144/AT144,0))</f>
        <v>0</v>
      </c>
      <c r="AX144" s="57">
        <f t="shared" si="118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331"/>
        <v>0</v>
      </c>
      <c r="F145" s="81"/>
      <c r="G145" s="81"/>
      <c r="H145" s="82"/>
      <c r="I145" s="82"/>
      <c r="J145" s="82"/>
      <c r="K145" s="82"/>
      <c r="L145" s="33">
        <f t="shared" si="332"/>
        <v>0</v>
      </c>
      <c r="M145" s="34">
        <f t="shared" si="333"/>
        <v>0</v>
      </c>
      <c r="N145" s="33">
        <f t="shared" si="334"/>
        <v>0</v>
      </c>
      <c r="O145" s="34">
        <f t="shared" si="335"/>
        <v>0</v>
      </c>
      <c r="P145" s="56"/>
      <c r="Q145" s="56"/>
      <c r="R145" s="36"/>
      <c r="S145" s="36"/>
      <c r="T145" s="36"/>
      <c r="U145" s="36"/>
      <c r="V145" s="33">
        <f t="shared" si="336"/>
        <v>0</v>
      </c>
      <c r="W145" s="34">
        <f t="shared" si="337"/>
        <v>0</v>
      </c>
      <c r="X145" s="33">
        <f t="shared" si="338"/>
        <v>0</v>
      </c>
      <c r="Y145" s="34">
        <f t="shared" si="339"/>
        <v>0</v>
      </c>
      <c r="Z145" s="36"/>
      <c r="AA145" s="36"/>
      <c r="AB145" s="36"/>
      <c r="AC145" s="36"/>
      <c r="AD145" s="36"/>
      <c r="AE145" s="36"/>
      <c r="AF145" s="33">
        <f t="shared" si="340"/>
        <v>0</v>
      </c>
      <c r="AG145" s="34">
        <f t="shared" si="341"/>
        <v>0</v>
      </c>
      <c r="AH145" s="33">
        <f t="shared" si="342"/>
        <v>0</v>
      </c>
      <c r="AI145" s="34">
        <f t="shared" si="343"/>
        <v>0</v>
      </c>
      <c r="AJ145" s="36"/>
      <c r="AK145" s="36"/>
      <c r="AL145" s="36"/>
      <c r="AM145" s="36"/>
      <c r="AN145" s="36"/>
      <c r="AO145" s="36"/>
      <c r="AP145" s="33">
        <f t="shared" si="344"/>
        <v>0</v>
      </c>
      <c r="AQ145" s="34">
        <f t="shared" si="345"/>
        <v>0</v>
      </c>
      <c r="AR145" s="33">
        <f t="shared" si="346"/>
        <v>0</v>
      </c>
      <c r="AS145" s="34">
        <f t="shared" si="347"/>
        <v>0</v>
      </c>
      <c r="AT145" s="33">
        <f t="shared" si="348"/>
        <v>0</v>
      </c>
      <c r="AU145" s="34">
        <f t="shared" si="349"/>
        <v>0</v>
      </c>
      <c r="AV145" s="33">
        <f t="shared" si="350"/>
        <v>0</v>
      </c>
      <c r="AW145" s="34">
        <f t="shared" si="351"/>
        <v>0</v>
      </c>
      <c r="AX145" s="57">
        <f t="shared" si="118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331"/>
        <v>0</v>
      </c>
      <c r="F146" s="84"/>
      <c r="G146" s="84"/>
      <c r="H146" s="85"/>
      <c r="I146" s="85"/>
      <c r="J146" s="85"/>
      <c r="K146" s="85"/>
      <c r="L146" s="33">
        <f t="shared" si="332"/>
        <v>0</v>
      </c>
      <c r="M146" s="46">
        <f t="shared" si="333"/>
        <v>0</v>
      </c>
      <c r="N146" s="45">
        <f t="shared" si="334"/>
        <v>0</v>
      </c>
      <c r="O146" s="46">
        <f t="shared" si="335"/>
        <v>0</v>
      </c>
      <c r="P146" s="86"/>
      <c r="Q146" s="86"/>
      <c r="R146" s="80"/>
      <c r="S146" s="80"/>
      <c r="T146" s="80"/>
      <c r="U146" s="80"/>
      <c r="V146" s="33">
        <f t="shared" si="336"/>
        <v>0</v>
      </c>
      <c r="W146" s="46">
        <f t="shared" si="337"/>
        <v>0</v>
      </c>
      <c r="X146" s="45">
        <f t="shared" si="338"/>
        <v>0</v>
      </c>
      <c r="Y146" s="46">
        <f t="shared" si="339"/>
        <v>0</v>
      </c>
      <c r="Z146" s="80"/>
      <c r="AA146" s="80"/>
      <c r="AB146" s="80"/>
      <c r="AC146" s="80"/>
      <c r="AD146" s="80"/>
      <c r="AE146" s="80"/>
      <c r="AF146" s="33">
        <f t="shared" si="340"/>
        <v>0</v>
      </c>
      <c r="AG146" s="46">
        <f t="shared" si="341"/>
        <v>0</v>
      </c>
      <c r="AH146" s="45">
        <f t="shared" si="342"/>
        <v>0</v>
      </c>
      <c r="AI146" s="46">
        <f t="shared" si="343"/>
        <v>0</v>
      </c>
      <c r="AJ146" s="80"/>
      <c r="AK146" s="80"/>
      <c r="AL146" s="80"/>
      <c r="AM146" s="80"/>
      <c r="AN146" s="80"/>
      <c r="AO146" s="80"/>
      <c r="AP146" s="33">
        <f t="shared" si="344"/>
        <v>0</v>
      </c>
      <c r="AQ146" s="46">
        <f t="shared" si="345"/>
        <v>0</v>
      </c>
      <c r="AR146" s="45">
        <f t="shared" si="346"/>
        <v>0</v>
      </c>
      <c r="AS146" s="46">
        <f t="shared" si="347"/>
        <v>0</v>
      </c>
      <c r="AT146" s="33">
        <f t="shared" si="348"/>
        <v>0</v>
      </c>
      <c r="AU146" s="46">
        <f t="shared" si="349"/>
        <v>0</v>
      </c>
      <c r="AV146" s="33">
        <f t="shared" si="350"/>
        <v>0</v>
      </c>
      <c r="AW146" s="46">
        <f t="shared" si="351"/>
        <v>0</v>
      </c>
      <c r="AX146" s="87">
        <f t="shared" si="118"/>
        <v>0</v>
      </c>
    </row>
    <row r="147" spans="1:50" ht="15.75" thickBot="1" x14ac:dyDescent="0.3">
      <c r="A147" s="115"/>
      <c r="B147" s="47" t="s">
        <v>167</v>
      </c>
      <c r="C147" s="50">
        <f t="shared" ref="C147:D147" si="352">C24+C47+C83+C113+C129+C131+C135+C140+C143</f>
        <v>0</v>
      </c>
      <c r="D147" s="50">
        <f t="shared" si="352"/>
        <v>0</v>
      </c>
      <c r="E147" s="50">
        <f>E24+E47+E83+E113+E129+E131+E135+E140+E143</f>
        <v>0</v>
      </c>
      <c r="F147" s="50">
        <f t="shared" ref="F147:N147" si="353">F24+F47+F83+F113+F129+F131+F135+F140+F143</f>
        <v>0</v>
      </c>
      <c r="G147" s="50">
        <f t="shared" si="353"/>
        <v>0</v>
      </c>
      <c r="H147" s="50">
        <f t="shared" si="353"/>
        <v>0</v>
      </c>
      <c r="I147" s="50">
        <f t="shared" si="353"/>
        <v>0</v>
      </c>
      <c r="J147" s="50">
        <f t="shared" si="353"/>
        <v>0</v>
      </c>
      <c r="K147" s="50">
        <f t="shared" si="353"/>
        <v>0</v>
      </c>
      <c r="L147" s="50">
        <f t="shared" si="353"/>
        <v>0</v>
      </c>
      <c r="M147" s="49">
        <f>(IFERROR(L147/$E147,0))</f>
        <v>0</v>
      </c>
      <c r="N147" s="50">
        <f t="shared" si="353"/>
        <v>0</v>
      </c>
      <c r="O147" s="49">
        <f>(IFERROR(N147/L147,0))</f>
        <v>0</v>
      </c>
      <c r="P147" s="50">
        <f t="shared" ref="P147:X147" si="354">P24+P47+P83+P113+P129+P131+P135+P140+P143</f>
        <v>0</v>
      </c>
      <c r="Q147" s="50">
        <f t="shared" si="354"/>
        <v>0</v>
      </c>
      <c r="R147" s="50">
        <f t="shared" si="354"/>
        <v>0</v>
      </c>
      <c r="S147" s="50">
        <f t="shared" si="354"/>
        <v>0</v>
      </c>
      <c r="T147" s="50">
        <f t="shared" si="354"/>
        <v>0</v>
      </c>
      <c r="U147" s="50">
        <f t="shared" si="354"/>
        <v>0</v>
      </c>
      <c r="V147" s="50">
        <f t="shared" si="354"/>
        <v>0</v>
      </c>
      <c r="W147" s="49">
        <f>(IFERROR(V147/$E147,0))</f>
        <v>0</v>
      </c>
      <c r="X147" s="50">
        <f t="shared" si="354"/>
        <v>0</v>
      </c>
      <c r="Y147" s="49">
        <f>(IFERROR(X147/V147,0))</f>
        <v>0</v>
      </c>
      <c r="Z147" s="50">
        <f t="shared" ref="Z147:AH147" si="355">Z24+Z47+Z83+Z113+Z129+Z131+Z135+Z140+Z143</f>
        <v>0</v>
      </c>
      <c r="AA147" s="50">
        <f t="shared" si="355"/>
        <v>0</v>
      </c>
      <c r="AB147" s="50">
        <f t="shared" si="355"/>
        <v>0</v>
      </c>
      <c r="AC147" s="50">
        <f t="shared" si="355"/>
        <v>0</v>
      </c>
      <c r="AD147" s="50">
        <f t="shared" si="355"/>
        <v>0</v>
      </c>
      <c r="AE147" s="50">
        <f t="shared" si="355"/>
        <v>0</v>
      </c>
      <c r="AF147" s="50">
        <f t="shared" si="355"/>
        <v>0</v>
      </c>
      <c r="AG147" s="49">
        <f>(IFERROR(AF147/$E147,0))</f>
        <v>0</v>
      </c>
      <c r="AH147" s="50">
        <f t="shared" si="355"/>
        <v>0</v>
      </c>
      <c r="AI147" s="49">
        <f>(IFERROR(AH147/AF147,0))</f>
        <v>0</v>
      </c>
      <c r="AJ147" s="50">
        <f t="shared" ref="AJ147:AX147" si="356">AJ24+AJ47+AJ83+AJ113+AJ129+AJ131+AJ135+AJ140+AJ143</f>
        <v>0</v>
      </c>
      <c r="AK147" s="50">
        <f t="shared" si="356"/>
        <v>0</v>
      </c>
      <c r="AL147" s="50">
        <f t="shared" si="356"/>
        <v>0</v>
      </c>
      <c r="AM147" s="50">
        <f t="shared" si="356"/>
        <v>0</v>
      </c>
      <c r="AN147" s="50">
        <f t="shared" si="356"/>
        <v>0</v>
      </c>
      <c r="AO147" s="50">
        <f t="shared" si="356"/>
        <v>0</v>
      </c>
      <c r="AP147" s="50">
        <f t="shared" si="356"/>
        <v>0</v>
      </c>
      <c r="AQ147" s="49">
        <f>(IFERROR(AP147/$E147,0))</f>
        <v>0</v>
      </c>
      <c r="AR147" s="50">
        <f t="shared" si="356"/>
        <v>0</v>
      </c>
      <c r="AS147" s="49">
        <f>(IFERROR(AR147/AP147,0))</f>
        <v>0</v>
      </c>
      <c r="AT147" s="50">
        <f t="shared" si="356"/>
        <v>0</v>
      </c>
      <c r="AU147" s="49">
        <f>(IFERROR(AT147/$E147,0))</f>
        <v>0</v>
      </c>
      <c r="AV147" s="50">
        <f t="shared" si="356"/>
        <v>0</v>
      </c>
      <c r="AW147" s="49">
        <f>(IFERROR(AV147/AT147,0))</f>
        <v>0</v>
      </c>
      <c r="AX147" s="50">
        <f t="shared" si="356"/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rintOptions horizontalCentered="1"/>
  <pageMargins left="0" right="0" top="0.39370078740157483" bottom="0.39370078740157483" header="0.31496062992125984" footer="0.31496062992125984"/>
  <pageSetup scale="4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X148"/>
  <sheetViews>
    <sheetView workbookViewId="0">
      <selection activeCell="A18" sqref="A18:AX18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3" width="10.7109375" style="2" customWidth="1"/>
    <col min="4" max="5" width="10.7109375" style="1" customWidth="1"/>
    <col min="6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3" width="9.855468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2" width="9.42578125" style="1" customWidth="1"/>
    <col min="23" max="23" width="8.710937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2" width="11.42578125" style="1"/>
    <col min="33" max="33" width="8.7109375" style="1" customWidth="1"/>
    <col min="34" max="35" width="0" style="1" hidden="1" customWidth="1"/>
    <col min="36" max="36" width="10.7109375" style="1" customWidth="1"/>
    <col min="37" max="37" width="0" style="1" hidden="1" customWidth="1"/>
    <col min="38" max="38" width="10.7109375" style="1" customWidth="1"/>
    <col min="39" max="39" width="0" style="1" hidden="1" customWidth="1"/>
    <col min="40" max="40" width="10.7109375" style="1" customWidth="1"/>
    <col min="41" max="41" width="0" style="1" hidden="1" customWidth="1"/>
    <col min="42" max="42" width="10.7109375" style="1" customWidth="1"/>
    <col min="43" max="43" width="8.7109375" style="1" customWidth="1"/>
    <col min="44" max="45" width="0" style="1" hidden="1" customWidth="1"/>
    <col min="46" max="47" width="11.42578125" style="1"/>
    <col min="48" max="49" width="0" style="1" hidden="1" customWidth="1"/>
    <col min="50" max="50" width="9.7109375" style="1" customWidth="1"/>
    <col min="51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06" t="s">
        <v>214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ht="17.25" x14ac:dyDescent="0.3">
      <c r="A20" s="170" t="s">
        <v>211</v>
      </c>
      <c r="B20" s="171"/>
      <c r="C20" s="17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customHeight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4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4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4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4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4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customHeight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hidden="1" customHeight="1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customHeight="1" x14ac:dyDescent="0.25">
      <c r="A114" s="37">
        <v>41100</v>
      </c>
      <c r="B114" s="30" t="s">
        <v>106</v>
      </c>
      <c r="C114" s="36">
        <v>0</v>
      </c>
      <c r="D114" s="64"/>
      <c r="E114" s="36">
        <f t="shared" ref="E114" si="162">SUM(C114:D114)</f>
        <v>0</v>
      </c>
      <c r="F114" s="74"/>
      <c r="G114" s="74"/>
      <c r="H114" s="75"/>
      <c r="I114" s="75"/>
      <c r="J114" s="75"/>
      <c r="K114" s="75"/>
      <c r="L114" s="33">
        <f t="shared" ref="L114" si="163">F114+H114+J114</f>
        <v>0</v>
      </c>
      <c r="M114" s="34">
        <f t="shared" si="100"/>
        <v>0</v>
      </c>
      <c r="N114" s="33">
        <f t="shared" ref="N114" si="164">G114+I114+K114</f>
        <v>0</v>
      </c>
      <c r="O114" s="34">
        <f t="shared" ref="O114" si="165">(IFERROR(N114/L114,0))</f>
        <v>0</v>
      </c>
      <c r="P114" s="56"/>
      <c r="Q114" s="56"/>
      <c r="R114" s="36"/>
      <c r="S114" s="36"/>
      <c r="T114" s="36"/>
      <c r="U114" s="36"/>
      <c r="V114" s="33">
        <f t="shared" ref="V114" si="166">P114+R114+T114</f>
        <v>0</v>
      </c>
      <c r="W114" s="34">
        <f t="shared" si="104"/>
        <v>0</v>
      </c>
      <c r="X114" s="33">
        <f t="shared" ref="X114" si="167">Q114+S114+U114</f>
        <v>0</v>
      </c>
      <c r="Y114" s="34">
        <f t="shared" ref="Y114" si="168">(IFERROR(X114/V114,0))</f>
        <v>0</v>
      </c>
      <c r="Z114" s="36"/>
      <c r="AA114" s="36"/>
      <c r="AB114" s="36"/>
      <c r="AC114" s="36"/>
      <c r="AD114" s="36"/>
      <c r="AE114" s="36"/>
      <c r="AF114" s="33">
        <f t="shared" ref="AF114" si="169">Z114+AB114+AD114</f>
        <v>0</v>
      </c>
      <c r="AG114" s="34">
        <f t="shared" si="108"/>
        <v>0</v>
      </c>
      <c r="AH114" s="33">
        <f t="shared" ref="AH114" si="170">AA114+AC114+AE114</f>
        <v>0</v>
      </c>
      <c r="AI114" s="34">
        <f t="shared" ref="AI114" si="171">(IFERROR(AH114/AF114,0))</f>
        <v>0</v>
      </c>
      <c r="AJ114" s="36"/>
      <c r="AK114" s="36"/>
      <c r="AL114" s="36"/>
      <c r="AM114" s="36"/>
      <c r="AN114" s="36"/>
      <c r="AO114" s="36"/>
      <c r="AP114" s="33">
        <f t="shared" ref="AP114" si="172">AJ114+AL114+AN114</f>
        <v>0</v>
      </c>
      <c r="AQ114" s="34">
        <f t="shared" si="112"/>
        <v>0</v>
      </c>
      <c r="AR114" s="33">
        <f t="shared" ref="AR114" si="173">AK114+AM114+AO114</f>
        <v>0</v>
      </c>
      <c r="AS114" s="34">
        <f t="shared" ref="AS114" si="174">(IFERROR(AR114/AP114,0))</f>
        <v>0</v>
      </c>
      <c r="AT114" s="33">
        <f t="shared" ref="AT114" si="175">L114+V114+AF114+AP114</f>
        <v>0</v>
      </c>
      <c r="AU114" s="34">
        <f t="shared" si="115"/>
        <v>0</v>
      </c>
      <c r="AV114" s="33">
        <f t="shared" ref="AV114" si="176">N114+X114+AH114+AR114</f>
        <v>0</v>
      </c>
      <c r="AW114" s="34">
        <f t="shared" ref="AW114" si="177">(IFERROR(AV114/AT114,0))</f>
        <v>0</v>
      </c>
      <c r="AX114" s="57">
        <f t="shared" ref="AX114" si="178">E114-AT114</f>
        <v>0</v>
      </c>
    </row>
    <row r="115" spans="1:50" ht="15" hidden="1" customHeight="1" x14ac:dyDescent="0.25">
      <c r="A115" s="37">
        <v>42230</v>
      </c>
      <c r="B115" s="30" t="s">
        <v>140</v>
      </c>
      <c r="C115" s="36">
        <v>0</v>
      </c>
      <c r="D115" s="36"/>
      <c r="E115" s="36">
        <f t="shared" ref="E115:E128" si="179">SUM(C115:D115)</f>
        <v>0</v>
      </c>
      <c r="F115" s="74"/>
      <c r="G115" s="74"/>
      <c r="H115" s="75"/>
      <c r="I115" s="75"/>
      <c r="J115" s="75"/>
      <c r="K115" s="75"/>
      <c r="L115" s="33">
        <f t="shared" ref="L115:L128" si="180">F115+H115+J115</f>
        <v>0</v>
      </c>
      <c r="M115" s="34">
        <f t="shared" ref="M115:M138" si="181">(IFERROR(L115/$E115,0))</f>
        <v>0</v>
      </c>
      <c r="N115" s="33">
        <f t="shared" ref="N115:N128" si="182">G115+I115+K115</f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83">P115+R115+T115</f>
        <v>0</v>
      </c>
      <c r="W115" s="34">
        <f t="shared" ref="W115:W138" si="184">(IFERROR(V115/$E115,0))</f>
        <v>0</v>
      </c>
      <c r="X115" s="33">
        <f t="shared" ref="X115:X128" si="185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86">Z115+AB115+AD115</f>
        <v>0</v>
      </c>
      <c r="AG115" s="34">
        <f t="shared" ref="AG115:AG138" si="187">(IFERROR(AF115/$E115,0))</f>
        <v>0</v>
      </c>
      <c r="AH115" s="33">
        <f t="shared" ref="AH115:AH128" si="188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9">AJ115+AL115+AN115</f>
        <v>0</v>
      </c>
      <c r="AQ115" s="34">
        <f t="shared" ref="AQ115:AQ138" si="190">(IFERROR(AP115/$E115,0))</f>
        <v>0</v>
      </c>
      <c r="AR115" s="33">
        <f t="shared" ref="AR115:AR128" si="191">AK115+AM115+AO115</f>
        <v>0</v>
      </c>
      <c r="AS115" s="34">
        <f t="shared" si="114"/>
        <v>0</v>
      </c>
      <c r="AT115" s="33">
        <f t="shared" ref="AT115:AT128" si="192">L115+V115+AF115+AP115</f>
        <v>0</v>
      </c>
      <c r="AU115" s="34">
        <f t="shared" ref="AU115:AU138" si="193">(IFERROR(AT115/$E115,0))</f>
        <v>0</v>
      </c>
      <c r="AV115" s="33">
        <f t="shared" ref="AV115:AV128" si="194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hidden="1" customHeight="1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79"/>
        <v>0</v>
      </c>
      <c r="F116" s="74"/>
      <c r="G116" s="74"/>
      <c r="H116" s="75"/>
      <c r="I116" s="75"/>
      <c r="J116" s="75"/>
      <c r="K116" s="75"/>
      <c r="L116" s="33">
        <f t="shared" si="180"/>
        <v>0</v>
      </c>
      <c r="M116" s="34">
        <f t="shared" si="181"/>
        <v>0</v>
      </c>
      <c r="N116" s="33">
        <f t="shared" si="182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83"/>
        <v>0</v>
      </c>
      <c r="W116" s="34">
        <f t="shared" si="184"/>
        <v>0</v>
      </c>
      <c r="X116" s="33">
        <f t="shared" si="185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86"/>
        <v>0</v>
      </c>
      <c r="AG116" s="34">
        <f t="shared" si="187"/>
        <v>0</v>
      </c>
      <c r="AH116" s="33">
        <f t="shared" si="188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9"/>
        <v>0</v>
      </c>
      <c r="AQ116" s="34">
        <f t="shared" si="190"/>
        <v>0</v>
      </c>
      <c r="AR116" s="33">
        <f t="shared" si="191"/>
        <v>0</v>
      </c>
      <c r="AS116" s="34">
        <f t="shared" si="114"/>
        <v>0</v>
      </c>
      <c r="AT116" s="33">
        <f t="shared" si="192"/>
        <v>0</v>
      </c>
      <c r="AU116" s="34">
        <f t="shared" si="193"/>
        <v>0</v>
      </c>
      <c r="AV116" s="33">
        <f t="shared" si="194"/>
        <v>0</v>
      </c>
      <c r="AW116" s="34">
        <f t="shared" si="116"/>
        <v>0</v>
      </c>
      <c r="AX116" s="57">
        <f t="shared" si="119"/>
        <v>0</v>
      </c>
    </row>
    <row r="117" spans="1:50" ht="15" hidden="1" customHeight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79"/>
        <v>0</v>
      </c>
      <c r="F117" s="74"/>
      <c r="G117" s="74"/>
      <c r="H117" s="75"/>
      <c r="I117" s="75"/>
      <c r="J117" s="75"/>
      <c r="K117" s="75"/>
      <c r="L117" s="33">
        <f t="shared" si="180"/>
        <v>0</v>
      </c>
      <c r="M117" s="34">
        <f t="shared" si="181"/>
        <v>0</v>
      </c>
      <c r="N117" s="33">
        <f t="shared" si="182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83"/>
        <v>0</v>
      </c>
      <c r="W117" s="34">
        <f t="shared" si="184"/>
        <v>0</v>
      </c>
      <c r="X117" s="33">
        <f t="shared" si="185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86"/>
        <v>0</v>
      </c>
      <c r="AG117" s="34">
        <f t="shared" si="187"/>
        <v>0</v>
      </c>
      <c r="AH117" s="33">
        <f t="shared" si="188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9"/>
        <v>0</v>
      </c>
      <c r="AQ117" s="34">
        <f t="shared" si="190"/>
        <v>0</v>
      </c>
      <c r="AR117" s="33">
        <f t="shared" si="191"/>
        <v>0</v>
      </c>
      <c r="AS117" s="34">
        <f t="shared" si="114"/>
        <v>0</v>
      </c>
      <c r="AT117" s="33">
        <f t="shared" si="192"/>
        <v>0</v>
      </c>
      <c r="AU117" s="34">
        <f t="shared" si="193"/>
        <v>0</v>
      </c>
      <c r="AV117" s="33">
        <f t="shared" si="194"/>
        <v>0</v>
      </c>
      <c r="AW117" s="34">
        <f t="shared" si="116"/>
        <v>0</v>
      </c>
      <c r="AX117" s="57">
        <f t="shared" si="119"/>
        <v>0</v>
      </c>
    </row>
    <row r="118" spans="1:50" ht="15" hidden="1" customHeight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79"/>
        <v>0</v>
      </c>
      <c r="F118" s="74"/>
      <c r="G118" s="74"/>
      <c r="H118" s="75"/>
      <c r="I118" s="75"/>
      <c r="J118" s="75"/>
      <c r="K118" s="75"/>
      <c r="L118" s="33">
        <f t="shared" si="180"/>
        <v>0</v>
      </c>
      <c r="M118" s="34">
        <f t="shared" si="181"/>
        <v>0</v>
      </c>
      <c r="N118" s="33">
        <f t="shared" si="182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83"/>
        <v>0</v>
      </c>
      <c r="W118" s="34">
        <f t="shared" si="184"/>
        <v>0</v>
      </c>
      <c r="X118" s="33">
        <f t="shared" si="185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86"/>
        <v>0</v>
      </c>
      <c r="AG118" s="34">
        <f t="shared" si="187"/>
        <v>0</v>
      </c>
      <c r="AH118" s="33">
        <f t="shared" si="188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9"/>
        <v>0</v>
      </c>
      <c r="AQ118" s="34">
        <f t="shared" si="190"/>
        <v>0</v>
      </c>
      <c r="AR118" s="33">
        <f t="shared" si="191"/>
        <v>0</v>
      </c>
      <c r="AS118" s="34">
        <f t="shared" si="114"/>
        <v>0</v>
      </c>
      <c r="AT118" s="33">
        <f t="shared" si="192"/>
        <v>0</v>
      </c>
      <c r="AU118" s="34">
        <f t="shared" si="193"/>
        <v>0</v>
      </c>
      <c r="AV118" s="33">
        <f t="shared" si="194"/>
        <v>0</v>
      </c>
      <c r="AW118" s="34">
        <f t="shared" si="116"/>
        <v>0</v>
      </c>
      <c r="AX118" s="57">
        <f t="shared" si="119"/>
        <v>0</v>
      </c>
    </row>
    <row r="119" spans="1:50" ht="15" hidden="1" customHeight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79"/>
        <v>0</v>
      </c>
      <c r="F119" s="74"/>
      <c r="G119" s="74"/>
      <c r="H119" s="75"/>
      <c r="I119" s="75"/>
      <c r="J119" s="75"/>
      <c r="K119" s="75"/>
      <c r="L119" s="33">
        <f t="shared" si="180"/>
        <v>0</v>
      </c>
      <c r="M119" s="34">
        <f t="shared" si="181"/>
        <v>0</v>
      </c>
      <c r="N119" s="33">
        <f t="shared" si="182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83"/>
        <v>0</v>
      </c>
      <c r="W119" s="34">
        <f t="shared" si="184"/>
        <v>0</v>
      </c>
      <c r="X119" s="33">
        <f t="shared" si="185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86"/>
        <v>0</v>
      </c>
      <c r="AG119" s="34">
        <f t="shared" si="187"/>
        <v>0</v>
      </c>
      <c r="AH119" s="33">
        <f t="shared" si="188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9"/>
        <v>0</v>
      </c>
      <c r="AQ119" s="34">
        <f t="shared" si="190"/>
        <v>0</v>
      </c>
      <c r="AR119" s="33">
        <f t="shared" si="191"/>
        <v>0</v>
      </c>
      <c r="AS119" s="34">
        <f t="shared" si="114"/>
        <v>0</v>
      </c>
      <c r="AT119" s="33">
        <f t="shared" si="192"/>
        <v>0</v>
      </c>
      <c r="AU119" s="34">
        <f t="shared" si="193"/>
        <v>0</v>
      </c>
      <c r="AV119" s="33">
        <f t="shared" si="194"/>
        <v>0</v>
      </c>
      <c r="AW119" s="34">
        <f t="shared" si="116"/>
        <v>0</v>
      </c>
      <c r="AX119" s="57">
        <f t="shared" si="119"/>
        <v>0</v>
      </c>
    </row>
    <row r="120" spans="1:50" ht="15" hidden="1" customHeight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79"/>
        <v>0</v>
      </c>
      <c r="F120" s="74"/>
      <c r="G120" s="74"/>
      <c r="H120" s="75"/>
      <c r="I120" s="75"/>
      <c r="J120" s="75"/>
      <c r="K120" s="75"/>
      <c r="L120" s="33">
        <f t="shared" si="180"/>
        <v>0</v>
      </c>
      <c r="M120" s="34">
        <f t="shared" si="181"/>
        <v>0</v>
      </c>
      <c r="N120" s="33">
        <f t="shared" si="182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83"/>
        <v>0</v>
      </c>
      <c r="W120" s="34">
        <f t="shared" si="184"/>
        <v>0</v>
      </c>
      <c r="X120" s="33">
        <f t="shared" si="185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86"/>
        <v>0</v>
      </c>
      <c r="AG120" s="34">
        <f t="shared" si="187"/>
        <v>0</v>
      </c>
      <c r="AH120" s="33">
        <f t="shared" si="188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9"/>
        <v>0</v>
      </c>
      <c r="AQ120" s="34">
        <f t="shared" si="190"/>
        <v>0</v>
      </c>
      <c r="AR120" s="33">
        <f t="shared" si="191"/>
        <v>0</v>
      </c>
      <c r="AS120" s="34">
        <f t="shared" si="114"/>
        <v>0</v>
      </c>
      <c r="AT120" s="33">
        <f t="shared" si="192"/>
        <v>0</v>
      </c>
      <c r="AU120" s="34">
        <f t="shared" si="193"/>
        <v>0</v>
      </c>
      <c r="AV120" s="33">
        <f t="shared" si="194"/>
        <v>0</v>
      </c>
      <c r="AW120" s="34">
        <f t="shared" si="116"/>
        <v>0</v>
      </c>
      <c r="AX120" s="57">
        <f t="shared" si="119"/>
        <v>0</v>
      </c>
    </row>
    <row r="121" spans="1:50" ht="15" hidden="1" customHeight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79"/>
        <v>0</v>
      </c>
      <c r="F121" s="74"/>
      <c r="G121" s="74"/>
      <c r="H121" s="75"/>
      <c r="I121" s="75"/>
      <c r="J121" s="75"/>
      <c r="K121" s="75"/>
      <c r="L121" s="33">
        <f t="shared" si="180"/>
        <v>0</v>
      </c>
      <c r="M121" s="34">
        <f t="shared" si="181"/>
        <v>0</v>
      </c>
      <c r="N121" s="33">
        <f t="shared" si="182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83"/>
        <v>0</v>
      </c>
      <c r="W121" s="34">
        <f t="shared" si="184"/>
        <v>0</v>
      </c>
      <c r="X121" s="33">
        <f t="shared" si="185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86"/>
        <v>0</v>
      </c>
      <c r="AG121" s="34">
        <f t="shared" si="187"/>
        <v>0</v>
      </c>
      <c r="AH121" s="33">
        <f t="shared" si="188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9"/>
        <v>0</v>
      </c>
      <c r="AQ121" s="34">
        <f t="shared" si="190"/>
        <v>0</v>
      </c>
      <c r="AR121" s="33">
        <f t="shared" si="191"/>
        <v>0</v>
      </c>
      <c r="AS121" s="34">
        <f t="shared" si="114"/>
        <v>0</v>
      </c>
      <c r="AT121" s="33">
        <f t="shared" si="192"/>
        <v>0</v>
      </c>
      <c r="AU121" s="34">
        <f t="shared" si="193"/>
        <v>0</v>
      </c>
      <c r="AV121" s="33">
        <f t="shared" si="194"/>
        <v>0</v>
      </c>
      <c r="AW121" s="34">
        <f t="shared" si="116"/>
        <v>0</v>
      </c>
      <c r="AX121" s="57">
        <f t="shared" si="119"/>
        <v>0</v>
      </c>
    </row>
    <row r="122" spans="1:50" ht="15" hidden="1" customHeight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79"/>
        <v>0</v>
      </c>
      <c r="F122" s="74"/>
      <c r="G122" s="74"/>
      <c r="H122" s="75"/>
      <c r="I122" s="75"/>
      <c r="J122" s="75"/>
      <c r="K122" s="75"/>
      <c r="L122" s="33">
        <f t="shared" si="180"/>
        <v>0</v>
      </c>
      <c r="M122" s="34">
        <f t="shared" si="181"/>
        <v>0</v>
      </c>
      <c r="N122" s="33">
        <f t="shared" si="182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83"/>
        <v>0</v>
      </c>
      <c r="W122" s="34">
        <f t="shared" si="184"/>
        <v>0</v>
      </c>
      <c r="X122" s="33">
        <f t="shared" si="185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86"/>
        <v>0</v>
      </c>
      <c r="AG122" s="34">
        <f t="shared" si="187"/>
        <v>0</v>
      </c>
      <c r="AH122" s="33">
        <f t="shared" si="188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9"/>
        <v>0</v>
      </c>
      <c r="AQ122" s="34">
        <f t="shared" si="190"/>
        <v>0</v>
      </c>
      <c r="AR122" s="33">
        <f t="shared" si="191"/>
        <v>0</v>
      </c>
      <c r="AS122" s="34">
        <f t="shared" si="114"/>
        <v>0</v>
      </c>
      <c r="AT122" s="33">
        <f t="shared" si="192"/>
        <v>0</v>
      </c>
      <c r="AU122" s="34">
        <f t="shared" si="193"/>
        <v>0</v>
      </c>
      <c r="AV122" s="33">
        <f t="shared" si="194"/>
        <v>0</v>
      </c>
      <c r="AW122" s="34">
        <f t="shared" si="116"/>
        <v>0</v>
      </c>
      <c r="AX122" s="57">
        <f t="shared" si="119"/>
        <v>0</v>
      </c>
    </row>
    <row r="123" spans="1:50" ht="15" hidden="1" customHeight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79"/>
        <v>0</v>
      </c>
      <c r="F123" s="74"/>
      <c r="G123" s="74"/>
      <c r="H123" s="75"/>
      <c r="I123" s="75"/>
      <c r="J123" s="75"/>
      <c r="K123" s="75"/>
      <c r="L123" s="33">
        <f t="shared" si="180"/>
        <v>0</v>
      </c>
      <c r="M123" s="34">
        <f t="shared" si="181"/>
        <v>0</v>
      </c>
      <c r="N123" s="33">
        <f t="shared" si="182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83"/>
        <v>0</v>
      </c>
      <c r="W123" s="34">
        <f t="shared" si="184"/>
        <v>0</v>
      </c>
      <c r="X123" s="33">
        <f t="shared" si="185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86"/>
        <v>0</v>
      </c>
      <c r="AG123" s="34">
        <f t="shared" si="187"/>
        <v>0</v>
      </c>
      <c r="AH123" s="33">
        <f t="shared" si="188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9"/>
        <v>0</v>
      </c>
      <c r="AQ123" s="34">
        <f t="shared" si="190"/>
        <v>0</v>
      </c>
      <c r="AR123" s="33">
        <f t="shared" si="191"/>
        <v>0</v>
      </c>
      <c r="AS123" s="34">
        <f t="shared" si="114"/>
        <v>0</v>
      </c>
      <c r="AT123" s="33">
        <f t="shared" si="192"/>
        <v>0</v>
      </c>
      <c r="AU123" s="34">
        <f t="shared" si="193"/>
        <v>0</v>
      </c>
      <c r="AV123" s="33">
        <f t="shared" si="194"/>
        <v>0</v>
      </c>
      <c r="AW123" s="34">
        <f t="shared" si="116"/>
        <v>0</v>
      </c>
      <c r="AX123" s="57">
        <f t="shared" si="119"/>
        <v>0</v>
      </c>
    </row>
    <row r="124" spans="1:50" ht="15" hidden="1" customHeight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79"/>
        <v>0</v>
      </c>
      <c r="F124" s="74"/>
      <c r="G124" s="74"/>
      <c r="H124" s="75"/>
      <c r="I124" s="75"/>
      <c r="J124" s="75"/>
      <c r="K124" s="75"/>
      <c r="L124" s="33">
        <f t="shared" si="180"/>
        <v>0</v>
      </c>
      <c r="M124" s="34">
        <f t="shared" si="181"/>
        <v>0</v>
      </c>
      <c r="N124" s="33">
        <f t="shared" si="182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83"/>
        <v>0</v>
      </c>
      <c r="W124" s="34">
        <f t="shared" si="184"/>
        <v>0</v>
      </c>
      <c r="X124" s="33">
        <f t="shared" si="185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86"/>
        <v>0</v>
      </c>
      <c r="AG124" s="34">
        <f t="shared" si="187"/>
        <v>0</v>
      </c>
      <c r="AH124" s="33">
        <f t="shared" si="188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9"/>
        <v>0</v>
      </c>
      <c r="AQ124" s="34">
        <f t="shared" si="190"/>
        <v>0</v>
      </c>
      <c r="AR124" s="33">
        <f t="shared" si="191"/>
        <v>0</v>
      </c>
      <c r="AS124" s="34">
        <f t="shared" si="114"/>
        <v>0</v>
      </c>
      <c r="AT124" s="33">
        <f t="shared" si="192"/>
        <v>0</v>
      </c>
      <c r="AU124" s="34">
        <f t="shared" si="193"/>
        <v>0</v>
      </c>
      <c r="AV124" s="33">
        <f t="shared" si="194"/>
        <v>0</v>
      </c>
      <c r="AW124" s="34">
        <f t="shared" si="116"/>
        <v>0</v>
      </c>
      <c r="AX124" s="57">
        <f t="shared" si="119"/>
        <v>0</v>
      </c>
    </row>
    <row r="125" spans="1:50" ht="15" hidden="1" customHeight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79"/>
        <v>0</v>
      </c>
      <c r="F125" s="74"/>
      <c r="G125" s="74"/>
      <c r="H125" s="75"/>
      <c r="I125" s="75"/>
      <c r="J125" s="75"/>
      <c r="K125" s="75"/>
      <c r="L125" s="33">
        <f t="shared" si="180"/>
        <v>0</v>
      </c>
      <c r="M125" s="34">
        <f t="shared" si="181"/>
        <v>0</v>
      </c>
      <c r="N125" s="33">
        <f t="shared" si="182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83"/>
        <v>0</v>
      </c>
      <c r="W125" s="34">
        <f t="shared" si="184"/>
        <v>0</v>
      </c>
      <c r="X125" s="33">
        <f t="shared" si="185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86"/>
        <v>0</v>
      </c>
      <c r="AG125" s="34">
        <f t="shared" si="187"/>
        <v>0</v>
      </c>
      <c r="AH125" s="33">
        <f t="shared" si="188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9"/>
        <v>0</v>
      </c>
      <c r="AQ125" s="34">
        <f t="shared" si="190"/>
        <v>0</v>
      </c>
      <c r="AR125" s="33">
        <f t="shared" si="191"/>
        <v>0</v>
      </c>
      <c r="AS125" s="34">
        <f t="shared" si="114"/>
        <v>0</v>
      </c>
      <c r="AT125" s="33">
        <f t="shared" si="192"/>
        <v>0</v>
      </c>
      <c r="AU125" s="34">
        <f t="shared" si="193"/>
        <v>0</v>
      </c>
      <c r="AV125" s="33">
        <f t="shared" si="194"/>
        <v>0</v>
      </c>
      <c r="AW125" s="34">
        <f t="shared" si="116"/>
        <v>0</v>
      </c>
      <c r="AX125" s="57">
        <f t="shared" si="119"/>
        <v>0</v>
      </c>
    </row>
    <row r="126" spans="1:50" ht="15" hidden="1" customHeight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79"/>
        <v>0</v>
      </c>
      <c r="F126" s="74"/>
      <c r="G126" s="74"/>
      <c r="H126" s="75"/>
      <c r="I126" s="75"/>
      <c r="J126" s="75"/>
      <c r="K126" s="75"/>
      <c r="L126" s="33">
        <f t="shared" si="180"/>
        <v>0</v>
      </c>
      <c r="M126" s="34">
        <f t="shared" si="181"/>
        <v>0</v>
      </c>
      <c r="N126" s="33">
        <f t="shared" si="182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83"/>
        <v>0</v>
      </c>
      <c r="W126" s="34">
        <f t="shared" si="184"/>
        <v>0</v>
      </c>
      <c r="X126" s="33">
        <f t="shared" si="185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86"/>
        <v>0</v>
      </c>
      <c r="AG126" s="34">
        <f t="shared" si="187"/>
        <v>0</v>
      </c>
      <c r="AH126" s="33">
        <f t="shared" si="188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9"/>
        <v>0</v>
      </c>
      <c r="AQ126" s="34">
        <f t="shared" si="190"/>
        <v>0</v>
      </c>
      <c r="AR126" s="33">
        <f t="shared" si="191"/>
        <v>0</v>
      </c>
      <c r="AS126" s="34">
        <f t="shared" si="114"/>
        <v>0</v>
      </c>
      <c r="AT126" s="33">
        <f t="shared" si="192"/>
        <v>0</v>
      </c>
      <c r="AU126" s="34">
        <f t="shared" si="193"/>
        <v>0</v>
      </c>
      <c r="AV126" s="33">
        <f t="shared" si="194"/>
        <v>0</v>
      </c>
      <c r="AW126" s="34">
        <f t="shared" si="116"/>
        <v>0</v>
      </c>
      <c r="AX126" s="57">
        <f t="shared" si="119"/>
        <v>0</v>
      </c>
    </row>
    <row r="127" spans="1:50" ht="15" hidden="1" customHeight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79"/>
        <v>0</v>
      </c>
      <c r="F127" s="74"/>
      <c r="G127" s="74"/>
      <c r="H127" s="75"/>
      <c r="I127" s="75"/>
      <c r="J127" s="75"/>
      <c r="K127" s="75"/>
      <c r="L127" s="33">
        <f t="shared" si="180"/>
        <v>0</v>
      </c>
      <c r="M127" s="34">
        <f t="shared" si="181"/>
        <v>0</v>
      </c>
      <c r="N127" s="33">
        <f t="shared" si="182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83"/>
        <v>0</v>
      </c>
      <c r="W127" s="34">
        <f t="shared" si="184"/>
        <v>0</v>
      </c>
      <c r="X127" s="33">
        <f t="shared" si="185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86"/>
        <v>0</v>
      </c>
      <c r="AG127" s="34">
        <f t="shared" si="187"/>
        <v>0</v>
      </c>
      <c r="AH127" s="33">
        <f t="shared" si="188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9"/>
        <v>0</v>
      </c>
      <c r="AQ127" s="34">
        <f t="shared" si="190"/>
        <v>0</v>
      </c>
      <c r="AR127" s="33">
        <f t="shared" si="191"/>
        <v>0</v>
      </c>
      <c r="AS127" s="34">
        <f t="shared" si="114"/>
        <v>0</v>
      </c>
      <c r="AT127" s="33">
        <f t="shared" si="192"/>
        <v>0</v>
      </c>
      <c r="AU127" s="34">
        <f t="shared" si="193"/>
        <v>0</v>
      </c>
      <c r="AV127" s="33">
        <f t="shared" si="194"/>
        <v>0</v>
      </c>
      <c r="AW127" s="34">
        <f t="shared" si="116"/>
        <v>0</v>
      </c>
      <c r="AX127" s="57">
        <f t="shared" si="119"/>
        <v>0</v>
      </c>
    </row>
    <row r="128" spans="1:50" ht="15" hidden="1" customHeight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79"/>
        <v>0</v>
      </c>
      <c r="F128" s="74"/>
      <c r="G128" s="74"/>
      <c r="H128" s="75"/>
      <c r="I128" s="75"/>
      <c r="J128" s="75"/>
      <c r="K128" s="75"/>
      <c r="L128" s="33">
        <f t="shared" si="180"/>
        <v>0</v>
      </c>
      <c r="M128" s="34">
        <f t="shared" si="181"/>
        <v>0</v>
      </c>
      <c r="N128" s="33">
        <f t="shared" si="182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83"/>
        <v>0</v>
      </c>
      <c r="W128" s="34">
        <f t="shared" si="184"/>
        <v>0</v>
      </c>
      <c r="X128" s="33">
        <f t="shared" si="185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86"/>
        <v>0</v>
      </c>
      <c r="AG128" s="34">
        <f t="shared" si="187"/>
        <v>0</v>
      </c>
      <c r="AH128" s="33">
        <f t="shared" si="188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9"/>
        <v>0</v>
      </c>
      <c r="AQ128" s="34">
        <f t="shared" si="190"/>
        <v>0</v>
      </c>
      <c r="AR128" s="33">
        <f t="shared" si="191"/>
        <v>0</v>
      </c>
      <c r="AS128" s="34">
        <f t="shared" si="114"/>
        <v>0</v>
      </c>
      <c r="AT128" s="33">
        <f t="shared" si="192"/>
        <v>0</v>
      </c>
      <c r="AU128" s="34">
        <f t="shared" si="193"/>
        <v>0</v>
      </c>
      <c r="AV128" s="33">
        <f t="shared" si="194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95">SUM(C130)</f>
        <v>0</v>
      </c>
      <c r="D129" s="40">
        <f t="shared" si="195"/>
        <v>0</v>
      </c>
      <c r="E129" s="40">
        <f>SUM(E130)</f>
        <v>0</v>
      </c>
      <c r="F129" s="67">
        <f t="shared" ref="F129:L129" si="196">SUM(F130)</f>
        <v>0</v>
      </c>
      <c r="G129" s="67"/>
      <c r="H129" s="40">
        <f t="shared" si="196"/>
        <v>0</v>
      </c>
      <c r="I129" s="40"/>
      <c r="J129" s="40">
        <f t="shared" si="196"/>
        <v>0</v>
      </c>
      <c r="K129" s="40"/>
      <c r="L129" s="40">
        <f t="shared" si="196"/>
        <v>0</v>
      </c>
      <c r="M129" s="34">
        <f t="shared" si="181"/>
        <v>0</v>
      </c>
      <c r="N129" s="26">
        <f t="shared" ref="N129" si="197">(IFERROR(L129/E129,0))</f>
        <v>0</v>
      </c>
      <c r="O129" s="34">
        <f t="shared" si="102"/>
        <v>0</v>
      </c>
      <c r="P129" s="67">
        <f t="shared" ref="P129:T129" si="198">SUM(P130)</f>
        <v>0</v>
      </c>
      <c r="Q129" s="67"/>
      <c r="R129" s="40">
        <f t="shared" si="198"/>
        <v>0</v>
      </c>
      <c r="S129" s="40"/>
      <c r="T129" s="40">
        <f t="shared" si="198"/>
        <v>0</v>
      </c>
      <c r="U129" s="40"/>
      <c r="V129" s="40">
        <f t="shared" ref="V129" si="199">SUM(V130)</f>
        <v>0</v>
      </c>
      <c r="W129" s="34">
        <f t="shared" si="184"/>
        <v>0</v>
      </c>
      <c r="X129" s="26">
        <f t="shared" ref="X129" si="200">(IFERROR(V129/O129,0))</f>
        <v>0</v>
      </c>
      <c r="Y129" s="34">
        <f t="shared" si="106"/>
        <v>0</v>
      </c>
      <c r="Z129" s="40">
        <f t="shared" ref="Z129:AD129" si="201">SUM(Z130)</f>
        <v>0</v>
      </c>
      <c r="AA129" s="40"/>
      <c r="AB129" s="40">
        <f t="shared" si="201"/>
        <v>0</v>
      </c>
      <c r="AC129" s="40"/>
      <c r="AD129" s="40">
        <f t="shared" si="201"/>
        <v>0</v>
      </c>
      <c r="AE129" s="40"/>
      <c r="AF129" s="40">
        <f t="shared" ref="AF129" si="202">SUM(AF130)</f>
        <v>0</v>
      </c>
      <c r="AG129" s="34">
        <f t="shared" si="187"/>
        <v>0</v>
      </c>
      <c r="AH129" s="26">
        <f t="shared" ref="AH129" si="203">(IFERROR(AF129/Y129,0))</f>
        <v>0</v>
      </c>
      <c r="AI129" s="34">
        <f t="shared" si="110"/>
        <v>0</v>
      </c>
      <c r="AJ129" s="40">
        <f t="shared" ref="AJ129:AN129" si="204">SUM(AJ130)</f>
        <v>0</v>
      </c>
      <c r="AK129" s="40"/>
      <c r="AL129" s="40">
        <f t="shared" si="204"/>
        <v>0</v>
      </c>
      <c r="AM129" s="40"/>
      <c r="AN129" s="40">
        <f t="shared" si="204"/>
        <v>0</v>
      </c>
      <c r="AO129" s="40"/>
      <c r="AP129" s="40">
        <f t="shared" ref="AP129" si="205">SUM(AP130)</f>
        <v>0</v>
      </c>
      <c r="AQ129" s="34">
        <f t="shared" si="190"/>
        <v>0</v>
      </c>
      <c r="AR129" s="26">
        <f t="shared" ref="AR129" si="206">(IFERROR(AP129/AI129,0))</f>
        <v>0</v>
      </c>
      <c r="AS129" s="34">
        <f t="shared" si="114"/>
        <v>0</v>
      </c>
      <c r="AT129" s="40">
        <f t="shared" ref="AT129" si="207">SUM(AT130)</f>
        <v>0</v>
      </c>
      <c r="AU129" s="34">
        <f t="shared" si="193"/>
        <v>0</v>
      </c>
      <c r="AV129" s="26">
        <f t="shared" ref="AV129" si="208">(IFERROR(AT129/AM129,0))</f>
        <v>0</v>
      </c>
      <c r="AW129" s="34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>
        <v>0</v>
      </c>
      <c r="D130" s="64"/>
      <c r="E130" s="36">
        <f t="shared" ref="E130" si="209">SUM(C130:D130)</f>
        <v>0</v>
      </c>
      <c r="F130" s="74"/>
      <c r="G130" s="74"/>
      <c r="H130" s="75"/>
      <c r="I130" s="75"/>
      <c r="J130" s="75"/>
      <c r="K130" s="75"/>
      <c r="L130" s="33">
        <f t="shared" ref="L130" si="210">F130+H130+J130</f>
        <v>0</v>
      </c>
      <c r="M130" s="34">
        <f t="shared" ref="M130" si="211">(IFERROR(L130/$E130,0))</f>
        <v>0</v>
      </c>
      <c r="N130" s="33">
        <f t="shared" ref="N130" si="212">G130+I130+K130</f>
        <v>0</v>
      </c>
      <c r="O130" s="34">
        <f t="shared" ref="O130" si="213">(IFERROR(N130/L130,0))</f>
        <v>0</v>
      </c>
      <c r="P130" s="56"/>
      <c r="Q130" s="56"/>
      <c r="R130" s="36"/>
      <c r="S130" s="36"/>
      <c r="T130" s="36"/>
      <c r="U130" s="36"/>
      <c r="V130" s="33">
        <f t="shared" ref="V130" si="214">P130+R130+T130</f>
        <v>0</v>
      </c>
      <c r="W130" s="34">
        <f t="shared" ref="W130" si="215">(IFERROR(V130/$E130,0))</f>
        <v>0</v>
      </c>
      <c r="X130" s="33">
        <f t="shared" ref="X130" si="216">Q130+S130+U130</f>
        <v>0</v>
      </c>
      <c r="Y130" s="34">
        <f t="shared" ref="Y130" si="217">(IFERROR(X130/V130,0))</f>
        <v>0</v>
      </c>
      <c r="Z130" s="36"/>
      <c r="AA130" s="36"/>
      <c r="AB130" s="36"/>
      <c r="AC130" s="36"/>
      <c r="AD130" s="36"/>
      <c r="AE130" s="36"/>
      <c r="AF130" s="33">
        <f t="shared" ref="AF130" si="218">Z130+AB130+AD130</f>
        <v>0</v>
      </c>
      <c r="AG130" s="34">
        <f t="shared" ref="AG130" si="219">(IFERROR(AF130/$E130,0))</f>
        <v>0</v>
      </c>
      <c r="AH130" s="33">
        <f t="shared" ref="AH130" si="220">AA130+AC130+AE130</f>
        <v>0</v>
      </c>
      <c r="AI130" s="34">
        <f t="shared" ref="AI130" si="221">(IFERROR(AH130/AF130,0))</f>
        <v>0</v>
      </c>
      <c r="AJ130" s="36"/>
      <c r="AK130" s="36"/>
      <c r="AL130" s="36"/>
      <c r="AM130" s="36"/>
      <c r="AN130" s="36"/>
      <c r="AO130" s="36"/>
      <c r="AP130" s="33">
        <f t="shared" ref="AP130" si="222">AJ130+AL130+AN130</f>
        <v>0</v>
      </c>
      <c r="AQ130" s="34">
        <f t="shared" ref="AQ130" si="223">(IFERROR(AP130/$E130,0))</f>
        <v>0</v>
      </c>
      <c r="AR130" s="33">
        <f t="shared" ref="AR130" si="224">AK130+AM130+AO130</f>
        <v>0</v>
      </c>
      <c r="AS130" s="34">
        <f t="shared" ref="AS130" si="225">(IFERROR(AR130/AP130,0))</f>
        <v>0</v>
      </c>
      <c r="AT130" s="33">
        <f t="shared" ref="AT130" si="226">L130+V130+AF130+AP130</f>
        <v>0</v>
      </c>
      <c r="AU130" s="34">
        <f t="shared" ref="AU130" si="227">(IFERROR(AT130/$E130,0))</f>
        <v>0</v>
      </c>
      <c r="AV130" s="33">
        <f t="shared" ref="AV130" si="228">N130+X130+AH130+AR130</f>
        <v>0</v>
      </c>
      <c r="AW130" s="34">
        <f t="shared" ref="AW130" si="229">(IFERROR(AV130/AT130,0))</f>
        <v>0</v>
      </c>
      <c r="AX130" s="57">
        <f t="shared" ref="AX130" si="230">E130-AT130</f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31">SUM(C132:C134)</f>
        <v>0</v>
      </c>
      <c r="D131" s="40">
        <f t="shared" si="231"/>
        <v>0</v>
      </c>
      <c r="E131" s="40">
        <f>SUM(E132:E134)</f>
        <v>0</v>
      </c>
      <c r="F131" s="67">
        <f t="shared" ref="F131:V131" si="232">SUM(F132:F134)</f>
        <v>0</v>
      </c>
      <c r="G131" s="67">
        <f t="shared" si="232"/>
        <v>0</v>
      </c>
      <c r="H131" s="67">
        <f t="shared" si="232"/>
        <v>0</v>
      </c>
      <c r="I131" s="67">
        <f t="shared" si="232"/>
        <v>0</v>
      </c>
      <c r="J131" s="67">
        <f t="shared" si="232"/>
        <v>0</v>
      </c>
      <c r="K131" s="67">
        <f t="shared" si="232"/>
        <v>0</v>
      </c>
      <c r="L131" s="40">
        <f t="shared" si="232"/>
        <v>0</v>
      </c>
      <c r="M131" s="26">
        <f t="shared" si="181"/>
        <v>0</v>
      </c>
      <c r="N131" s="40">
        <f t="shared" si="232"/>
        <v>0</v>
      </c>
      <c r="O131" s="26">
        <f t="shared" si="102"/>
        <v>0</v>
      </c>
      <c r="P131" s="67">
        <f t="shared" si="232"/>
        <v>0</v>
      </c>
      <c r="Q131" s="67">
        <f t="shared" si="232"/>
        <v>0</v>
      </c>
      <c r="R131" s="67">
        <f t="shared" si="232"/>
        <v>0</v>
      </c>
      <c r="S131" s="67">
        <f t="shared" si="232"/>
        <v>0</v>
      </c>
      <c r="T131" s="67">
        <f t="shared" si="232"/>
        <v>0</v>
      </c>
      <c r="U131" s="67">
        <f t="shared" si="232"/>
        <v>0</v>
      </c>
      <c r="V131" s="40">
        <f t="shared" si="232"/>
        <v>0</v>
      </c>
      <c r="W131" s="26">
        <f t="shared" si="184"/>
        <v>0</v>
      </c>
      <c r="X131" s="40">
        <f t="shared" ref="X131" si="233">SUM(X132:X134)</f>
        <v>0</v>
      </c>
      <c r="Y131" s="26">
        <f t="shared" si="106"/>
        <v>0</v>
      </c>
      <c r="Z131" s="67">
        <f t="shared" ref="Z131:AF131" si="234">SUM(Z132:Z134)</f>
        <v>0</v>
      </c>
      <c r="AA131" s="67">
        <f t="shared" si="234"/>
        <v>0</v>
      </c>
      <c r="AB131" s="67">
        <f t="shared" si="234"/>
        <v>0</v>
      </c>
      <c r="AC131" s="67">
        <f t="shared" si="234"/>
        <v>0</v>
      </c>
      <c r="AD131" s="67">
        <f t="shared" si="234"/>
        <v>0</v>
      </c>
      <c r="AE131" s="67">
        <f t="shared" si="234"/>
        <v>0</v>
      </c>
      <c r="AF131" s="40">
        <f t="shared" si="234"/>
        <v>0</v>
      </c>
      <c r="AG131" s="26">
        <f t="shared" si="187"/>
        <v>0</v>
      </c>
      <c r="AH131" s="40">
        <f t="shared" ref="AH131" si="235">SUM(AH132:AH134)</f>
        <v>0</v>
      </c>
      <c r="AI131" s="26">
        <f t="shared" si="110"/>
        <v>0</v>
      </c>
      <c r="AJ131" s="67">
        <f t="shared" ref="AJ131:AP131" si="236">SUM(AJ132:AJ134)</f>
        <v>0</v>
      </c>
      <c r="AK131" s="67">
        <f t="shared" si="236"/>
        <v>0</v>
      </c>
      <c r="AL131" s="67">
        <f t="shared" si="236"/>
        <v>0</v>
      </c>
      <c r="AM131" s="67">
        <f t="shared" si="236"/>
        <v>0</v>
      </c>
      <c r="AN131" s="67">
        <f t="shared" si="236"/>
        <v>0</v>
      </c>
      <c r="AO131" s="67">
        <f t="shared" si="236"/>
        <v>0</v>
      </c>
      <c r="AP131" s="40">
        <f t="shared" si="236"/>
        <v>0</v>
      </c>
      <c r="AQ131" s="26">
        <f t="shared" si="190"/>
        <v>0</v>
      </c>
      <c r="AR131" s="40">
        <f t="shared" ref="AR131" si="237">SUM(AR132:AR134)</f>
        <v>0</v>
      </c>
      <c r="AS131" s="26">
        <f t="shared" si="114"/>
        <v>0</v>
      </c>
      <c r="AT131" s="40">
        <f t="shared" ref="AT131" si="238">SUM(AT132:AT134)</f>
        <v>0</v>
      </c>
      <c r="AU131" s="26">
        <f t="shared" si="193"/>
        <v>0</v>
      </c>
      <c r="AV131" s="40">
        <f t="shared" ref="AV131" si="239">SUM(AV132:AV134)</f>
        <v>0</v>
      </c>
      <c r="AW131" s="26">
        <f t="shared" si="116"/>
        <v>0</v>
      </c>
      <c r="AX131" s="40">
        <f t="shared" ref="AX131" si="240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41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42">F132+H132+J132</f>
        <v>0</v>
      </c>
      <c r="M132" s="34">
        <f t="shared" si="181"/>
        <v>0</v>
      </c>
      <c r="N132" s="33">
        <f t="shared" ref="N132:N134" si="243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44">P132+R132+T132</f>
        <v>0</v>
      </c>
      <c r="W132" s="34">
        <f t="shared" si="184"/>
        <v>0</v>
      </c>
      <c r="X132" s="33">
        <f t="shared" ref="X132:X134" si="245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46">Z132+AB132+AD132</f>
        <v>0</v>
      </c>
      <c r="AG132" s="34">
        <f t="shared" si="187"/>
        <v>0</v>
      </c>
      <c r="AH132" s="33">
        <f t="shared" ref="AH132:AH134" si="247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48">AJ132+AL132+AN132</f>
        <v>0</v>
      </c>
      <c r="AQ132" s="34">
        <f t="shared" si="190"/>
        <v>0</v>
      </c>
      <c r="AR132" s="33">
        <f t="shared" ref="AR132:AR134" si="249">AK132+AM132+AO132</f>
        <v>0</v>
      </c>
      <c r="AS132" s="34">
        <f t="shared" si="114"/>
        <v>0</v>
      </c>
      <c r="AT132" s="33">
        <f t="shared" ref="AT132:AT134" si="250">L132+V132+AF132+AP132</f>
        <v>0</v>
      </c>
      <c r="AU132" s="34">
        <f t="shared" si="193"/>
        <v>0</v>
      </c>
      <c r="AV132" s="33">
        <f t="shared" ref="AV132:AV134" si="251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41"/>
        <v>0</v>
      </c>
      <c r="F133" s="56"/>
      <c r="G133" s="56"/>
      <c r="H133" s="36"/>
      <c r="I133" s="36"/>
      <c r="J133" s="36"/>
      <c r="K133" s="36"/>
      <c r="L133" s="33">
        <f t="shared" si="242"/>
        <v>0</v>
      </c>
      <c r="M133" s="34">
        <f t="shared" si="181"/>
        <v>0</v>
      </c>
      <c r="N133" s="33">
        <f t="shared" si="243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44"/>
        <v>0</v>
      </c>
      <c r="W133" s="34">
        <f t="shared" si="184"/>
        <v>0</v>
      </c>
      <c r="X133" s="33">
        <f t="shared" si="245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46"/>
        <v>0</v>
      </c>
      <c r="AG133" s="34">
        <f t="shared" si="187"/>
        <v>0</v>
      </c>
      <c r="AH133" s="33">
        <f t="shared" si="247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48"/>
        <v>0</v>
      </c>
      <c r="AQ133" s="34">
        <f t="shared" si="190"/>
        <v>0</v>
      </c>
      <c r="AR133" s="33">
        <f t="shared" si="249"/>
        <v>0</v>
      </c>
      <c r="AS133" s="34">
        <f t="shared" si="114"/>
        <v>0</v>
      </c>
      <c r="AT133" s="33">
        <f t="shared" si="250"/>
        <v>0</v>
      </c>
      <c r="AU133" s="34">
        <f t="shared" si="193"/>
        <v>0</v>
      </c>
      <c r="AV133" s="33">
        <f t="shared" si="251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41"/>
        <v>0</v>
      </c>
      <c r="F134" s="74"/>
      <c r="G134" s="74"/>
      <c r="H134" s="75"/>
      <c r="I134" s="75"/>
      <c r="J134" s="75"/>
      <c r="K134" s="75"/>
      <c r="L134" s="33">
        <f t="shared" si="242"/>
        <v>0</v>
      </c>
      <c r="M134" s="34">
        <f t="shared" si="181"/>
        <v>0</v>
      </c>
      <c r="N134" s="33">
        <f t="shared" si="243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44"/>
        <v>0</v>
      </c>
      <c r="W134" s="34">
        <f t="shared" si="184"/>
        <v>0</v>
      </c>
      <c r="X134" s="33">
        <f t="shared" si="245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46"/>
        <v>0</v>
      </c>
      <c r="AG134" s="34">
        <f t="shared" si="187"/>
        <v>0</v>
      </c>
      <c r="AH134" s="33">
        <f t="shared" si="247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48"/>
        <v>0</v>
      </c>
      <c r="AQ134" s="34">
        <f t="shared" si="190"/>
        <v>0</v>
      </c>
      <c r="AR134" s="33">
        <f t="shared" si="249"/>
        <v>0</v>
      </c>
      <c r="AS134" s="34">
        <f t="shared" si="114"/>
        <v>0</v>
      </c>
      <c r="AT134" s="33">
        <f t="shared" si="250"/>
        <v>0</v>
      </c>
      <c r="AU134" s="34">
        <f t="shared" si="193"/>
        <v>0</v>
      </c>
      <c r="AV134" s="33">
        <f t="shared" si="251"/>
        <v>0</v>
      </c>
      <c r="AW134" s="34">
        <f t="shared" si="116"/>
        <v>0</v>
      </c>
      <c r="AX134" s="57">
        <f t="shared" si="119"/>
        <v>0</v>
      </c>
    </row>
    <row r="135" spans="1:50" s="20" customFormat="1" ht="15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52">SUM(D136:D139)</f>
        <v>0</v>
      </c>
      <c r="E135" s="40">
        <f t="shared" si="252"/>
        <v>0</v>
      </c>
      <c r="F135" s="40">
        <f t="shared" si="252"/>
        <v>0</v>
      </c>
      <c r="G135" s="40">
        <f t="shared" si="252"/>
        <v>0</v>
      </c>
      <c r="H135" s="40">
        <f t="shared" si="252"/>
        <v>0</v>
      </c>
      <c r="I135" s="40">
        <f t="shared" si="252"/>
        <v>0</v>
      </c>
      <c r="J135" s="40">
        <f t="shared" si="252"/>
        <v>0</v>
      </c>
      <c r="K135" s="40">
        <f t="shared" si="252"/>
        <v>0</v>
      </c>
      <c r="L135" s="40">
        <f t="shared" si="252"/>
        <v>0</v>
      </c>
      <c r="M135" s="26">
        <f t="shared" si="181"/>
        <v>0</v>
      </c>
      <c r="N135" s="40">
        <f t="shared" si="252"/>
        <v>0</v>
      </c>
      <c r="O135" s="26">
        <f t="shared" si="102"/>
        <v>0</v>
      </c>
      <c r="P135" s="40">
        <f t="shared" ref="P135" si="253">SUM(P136:P139)</f>
        <v>0</v>
      </c>
      <c r="Q135" s="40">
        <f t="shared" ref="Q135" si="254">SUM(Q136:Q139)</f>
        <v>0</v>
      </c>
      <c r="R135" s="40">
        <f t="shared" ref="R135" si="255">SUM(R136:R139)</f>
        <v>0</v>
      </c>
      <c r="S135" s="40">
        <f t="shared" ref="S135" si="256">SUM(S136:S139)</f>
        <v>0</v>
      </c>
      <c r="T135" s="40">
        <f t="shared" ref="T135" si="257">SUM(T136:T139)</f>
        <v>0</v>
      </c>
      <c r="U135" s="40">
        <f t="shared" ref="U135" si="258">SUM(U136:U139)</f>
        <v>0</v>
      </c>
      <c r="V135" s="40">
        <f t="shared" ref="V135" si="259">SUM(V136:V139)</f>
        <v>0</v>
      </c>
      <c r="W135" s="26">
        <f t="shared" si="184"/>
        <v>0</v>
      </c>
      <c r="X135" s="40">
        <f t="shared" ref="X135" si="260">SUM(X136:X139)</f>
        <v>0</v>
      </c>
      <c r="Y135" s="26">
        <f t="shared" si="106"/>
        <v>0</v>
      </c>
      <c r="Z135" s="40">
        <f t="shared" ref="Z135" si="261">SUM(Z136:Z139)</f>
        <v>0</v>
      </c>
      <c r="AA135" s="40">
        <f t="shared" ref="AA135" si="262">SUM(AA136:AA139)</f>
        <v>0</v>
      </c>
      <c r="AB135" s="40">
        <f t="shared" ref="AB135" si="263">SUM(AB136:AB139)</f>
        <v>0</v>
      </c>
      <c r="AC135" s="40">
        <f t="shared" ref="AC135" si="264">SUM(AC136:AC139)</f>
        <v>0</v>
      </c>
      <c r="AD135" s="40">
        <f t="shared" ref="AD135" si="265">SUM(AD136:AD139)</f>
        <v>0</v>
      </c>
      <c r="AE135" s="40">
        <f t="shared" ref="AE135" si="266">SUM(AE136:AE139)</f>
        <v>0</v>
      </c>
      <c r="AF135" s="40">
        <f t="shared" ref="AF135" si="267">SUM(AF136:AF139)</f>
        <v>0</v>
      </c>
      <c r="AG135" s="26">
        <f t="shared" si="187"/>
        <v>0</v>
      </c>
      <c r="AH135" s="40">
        <f t="shared" ref="AH135" si="268">SUM(AH136:AH139)</f>
        <v>0</v>
      </c>
      <c r="AI135" s="26">
        <f t="shared" si="110"/>
        <v>0</v>
      </c>
      <c r="AJ135" s="40">
        <f t="shared" ref="AJ135" si="269">SUM(AJ136:AJ139)</f>
        <v>0</v>
      </c>
      <c r="AK135" s="40">
        <f t="shared" ref="AK135" si="270">SUM(AK136:AK139)</f>
        <v>0</v>
      </c>
      <c r="AL135" s="40">
        <f t="shared" ref="AL135" si="271">SUM(AL136:AL139)</f>
        <v>0</v>
      </c>
      <c r="AM135" s="40">
        <f t="shared" ref="AM135" si="272">SUM(AM136:AM139)</f>
        <v>0</v>
      </c>
      <c r="AN135" s="40">
        <f t="shared" ref="AN135" si="273">SUM(AN136:AN139)</f>
        <v>0</v>
      </c>
      <c r="AO135" s="40">
        <f t="shared" ref="AO135" si="274">SUM(AO136:AO139)</f>
        <v>0</v>
      </c>
      <c r="AP135" s="40">
        <f t="shared" ref="AP135" si="275">SUM(AP136:AP139)</f>
        <v>0</v>
      </c>
      <c r="AQ135" s="26">
        <f t="shared" si="190"/>
        <v>0</v>
      </c>
      <c r="AR135" s="40">
        <f t="shared" ref="AR135" si="276">SUM(AR136:AR139)</f>
        <v>0</v>
      </c>
      <c r="AS135" s="26">
        <f t="shared" si="114"/>
        <v>0</v>
      </c>
      <c r="AT135" s="40">
        <f t="shared" ref="AT135" si="277">SUM(AT136:AT139)</f>
        <v>0</v>
      </c>
      <c r="AU135" s="26">
        <f t="shared" si="193"/>
        <v>0</v>
      </c>
      <c r="AV135" s="40">
        <f t="shared" ref="AV135" si="278">SUM(AV136:AV139)</f>
        <v>0</v>
      </c>
      <c r="AW135" s="26">
        <f t="shared" si="116"/>
        <v>0</v>
      </c>
      <c r="AX135" s="40">
        <f t="shared" ref="AX135" si="279">SUM(AX136:AX139)</f>
        <v>0</v>
      </c>
    </row>
    <row r="136" spans="1:50" s="11" customFormat="1" ht="15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80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81">F136+H136+J136</f>
        <v>0</v>
      </c>
      <c r="M136" s="34">
        <f t="shared" si="181"/>
        <v>0</v>
      </c>
      <c r="N136" s="33">
        <f t="shared" ref="N136:N138" si="282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83">P136+R136+T136</f>
        <v>0</v>
      </c>
      <c r="W136" s="34">
        <f t="shared" si="184"/>
        <v>0</v>
      </c>
      <c r="X136" s="33">
        <f t="shared" ref="X136:X138" si="284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85">Z136+AB136+AD136</f>
        <v>0</v>
      </c>
      <c r="AG136" s="34">
        <f t="shared" si="187"/>
        <v>0</v>
      </c>
      <c r="AH136" s="33">
        <f t="shared" ref="AH136:AH138" si="286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87">AJ136+AL136+AN136</f>
        <v>0</v>
      </c>
      <c r="AQ136" s="34">
        <f t="shared" si="190"/>
        <v>0</v>
      </c>
      <c r="AR136" s="33">
        <f t="shared" ref="AR136:AR138" si="288">AK136+AM136+AO136</f>
        <v>0</v>
      </c>
      <c r="AS136" s="34">
        <f t="shared" si="114"/>
        <v>0</v>
      </c>
      <c r="AT136" s="33">
        <f t="shared" ref="AT136:AT138" si="289">L136+V136+AF136+AP136</f>
        <v>0</v>
      </c>
      <c r="AU136" s="34">
        <f t="shared" si="193"/>
        <v>0</v>
      </c>
      <c r="AV136" s="33">
        <f t="shared" ref="AV136:AV138" si="290">N136+X136+AH136+AR136</f>
        <v>0</v>
      </c>
      <c r="AW136" s="34">
        <f t="shared" si="116"/>
        <v>0</v>
      </c>
      <c r="AX136" s="57">
        <f t="shared" si="119"/>
        <v>0</v>
      </c>
    </row>
    <row r="137" spans="1:50" s="11" customFormat="1" ht="15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80"/>
        <v>0</v>
      </c>
      <c r="F137" s="74"/>
      <c r="G137" s="74"/>
      <c r="H137" s="75"/>
      <c r="I137" s="75"/>
      <c r="J137" s="75"/>
      <c r="K137" s="75"/>
      <c r="L137" s="33">
        <f t="shared" si="281"/>
        <v>0</v>
      </c>
      <c r="M137" s="34">
        <f t="shared" si="181"/>
        <v>0</v>
      </c>
      <c r="N137" s="33">
        <f t="shared" si="282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83"/>
        <v>0</v>
      </c>
      <c r="W137" s="34">
        <f t="shared" si="184"/>
        <v>0</v>
      </c>
      <c r="X137" s="33">
        <f t="shared" si="284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85"/>
        <v>0</v>
      </c>
      <c r="AG137" s="34">
        <f t="shared" si="187"/>
        <v>0</v>
      </c>
      <c r="AH137" s="33">
        <f t="shared" si="286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87"/>
        <v>0</v>
      </c>
      <c r="AQ137" s="34">
        <f t="shared" si="190"/>
        <v>0</v>
      </c>
      <c r="AR137" s="33">
        <f t="shared" si="288"/>
        <v>0</v>
      </c>
      <c r="AS137" s="34">
        <f t="shared" si="114"/>
        <v>0</v>
      </c>
      <c r="AT137" s="33">
        <f t="shared" si="289"/>
        <v>0</v>
      </c>
      <c r="AU137" s="34">
        <f t="shared" si="193"/>
        <v>0</v>
      </c>
      <c r="AV137" s="33">
        <f t="shared" si="290"/>
        <v>0</v>
      </c>
      <c r="AW137" s="34">
        <f t="shared" si="116"/>
        <v>0</v>
      </c>
      <c r="AX137" s="57">
        <f t="shared" si="119"/>
        <v>0</v>
      </c>
    </row>
    <row r="138" spans="1:50" s="11" customFormat="1" ht="15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80"/>
        <v>0</v>
      </c>
      <c r="F138" s="74"/>
      <c r="G138" s="74"/>
      <c r="H138" s="75"/>
      <c r="I138" s="75"/>
      <c r="J138" s="75"/>
      <c r="K138" s="75"/>
      <c r="L138" s="33">
        <f t="shared" si="281"/>
        <v>0</v>
      </c>
      <c r="M138" s="34">
        <f t="shared" si="181"/>
        <v>0</v>
      </c>
      <c r="N138" s="33">
        <f t="shared" si="282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83"/>
        <v>0</v>
      </c>
      <c r="W138" s="34">
        <f t="shared" si="184"/>
        <v>0</v>
      </c>
      <c r="X138" s="33">
        <f t="shared" si="284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85"/>
        <v>0</v>
      </c>
      <c r="AG138" s="34">
        <f t="shared" si="187"/>
        <v>0</v>
      </c>
      <c r="AH138" s="33">
        <f t="shared" si="286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87"/>
        <v>0</v>
      </c>
      <c r="AQ138" s="34">
        <f t="shared" si="190"/>
        <v>0</v>
      </c>
      <c r="AR138" s="33">
        <f t="shared" si="288"/>
        <v>0</v>
      </c>
      <c r="AS138" s="34">
        <f t="shared" si="114"/>
        <v>0</v>
      </c>
      <c r="AT138" s="33">
        <f t="shared" si="289"/>
        <v>0</v>
      </c>
      <c r="AU138" s="34">
        <f t="shared" si="193"/>
        <v>0</v>
      </c>
      <c r="AV138" s="33">
        <f t="shared" si="290"/>
        <v>0</v>
      </c>
      <c r="AW138" s="34">
        <f t="shared" si="116"/>
        <v>0</v>
      </c>
      <c r="AX138" s="57">
        <f t="shared" si="119"/>
        <v>0</v>
      </c>
    </row>
    <row r="139" spans="1:50" s="11" customFormat="1" ht="15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91">SUM(C139:D139)</f>
        <v>0</v>
      </c>
      <c r="F139" s="74"/>
      <c r="G139" s="74"/>
      <c r="H139" s="75"/>
      <c r="I139" s="75"/>
      <c r="J139" s="75"/>
      <c r="K139" s="75"/>
      <c r="L139" s="33">
        <f t="shared" ref="L139" si="292">F139+H139+J139</f>
        <v>0</v>
      </c>
      <c r="M139" s="34">
        <f t="shared" ref="M139:M140" si="293">(IFERROR(L139/$E139,0))</f>
        <v>0</v>
      </c>
      <c r="N139" s="33">
        <f t="shared" ref="N139" si="294">G139+I139+K139</f>
        <v>0</v>
      </c>
      <c r="O139" s="34">
        <f t="shared" ref="O139:O140" si="295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96">P139+R139+T139</f>
        <v>0</v>
      </c>
      <c r="W139" s="34">
        <f t="shared" ref="W139:W140" si="297">(IFERROR(V139/$E139,0))</f>
        <v>0</v>
      </c>
      <c r="X139" s="33">
        <f t="shared" ref="X139" si="298">Q139+S139+U139</f>
        <v>0</v>
      </c>
      <c r="Y139" s="34">
        <f t="shared" ref="Y139:Y140" si="299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300">Z139+AB139+AD139</f>
        <v>0</v>
      </c>
      <c r="AG139" s="34">
        <f t="shared" ref="AG139:AG140" si="301">(IFERROR(AF139/$E139,0))</f>
        <v>0</v>
      </c>
      <c r="AH139" s="33">
        <f t="shared" ref="AH139" si="302">AA139+AC139+AE139</f>
        <v>0</v>
      </c>
      <c r="AI139" s="34">
        <f t="shared" ref="AI139:AI140" si="303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304">AJ139+AL139+AN139</f>
        <v>0</v>
      </c>
      <c r="AQ139" s="34">
        <f t="shared" ref="AQ139:AQ140" si="305">(IFERROR(AP139/$E139,0))</f>
        <v>0</v>
      </c>
      <c r="AR139" s="33">
        <f t="shared" ref="AR139" si="306">AK139+AM139+AO139</f>
        <v>0</v>
      </c>
      <c r="AS139" s="34">
        <f t="shared" ref="AS139:AS140" si="307">(IFERROR(AR139/AP139,0))</f>
        <v>0</v>
      </c>
      <c r="AT139" s="33">
        <f t="shared" ref="AT139" si="308">L139+V139+AF139+AP139</f>
        <v>0</v>
      </c>
      <c r="AU139" s="34">
        <f t="shared" ref="AU139:AU140" si="309">(IFERROR(AT139/$E139,0))</f>
        <v>0</v>
      </c>
      <c r="AV139" s="33">
        <f t="shared" ref="AV139" si="310">N139+X139+AH139+AR139</f>
        <v>0</v>
      </c>
      <c r="AW139" s="34">
        <f t="shared" ref="AW139:AW140" si="311">(IFERROR(AV139/AT139,0))</f>
        <v>0</v>
      </c>
      <c r="AX139" s="57">
        <f t="shared" ref="AX139" si="312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313">SUM(E141:E142)</f>
        <v>0</v>
      </c>
      <c r="F140" s="40">
        <f t="shared" si="313"/>
        <v>0</v>
      </c>
      <c r="G140" s="40">
        <f t="shared" si="313"/>
        <v>0</v>
      </c>
      <c r="H140" s="40">
        <f t="shared" si="313"/>
        <v>0</v>
      </c>
      <c r="I140" s="40">
        <f t="shared" si="313"/>
        <v>0</v>
      </c>
      <c r="J140" s="40">
        <f t="shared" si="313"/>
        <v>0</v>
      </c>
      <c r="K140" s="40">
        <f t="shared" si="313"/>
        <v>0</v>
      </c>
      <c r="L140" s="40">
        <f>SUM(L141:L142)</f>
        <v>0</v>
      </c>
      <c r="M140" s="26">
        <f t="shared" si="293"/>
        <v>0</v>
      </c>
      <c r="N140" s="40">
        <f t="shared" ref="N140" si="314">SUM(N141)</f>
        <v>0</v>
      </c>
      <c r="O140" s="26">
        <f t="shared" si="295"/>
        <v>0</v>
      </c>
      <c r="P140" s="40">
        <f t="shared" ref="P140:V140" si="315">SUM(P141:P142)</f>
        <v>0</v>
      </c>
      <c r="Q140" s="40">
        <f t="shared" si="315"/>
        <v>0</v>
      </c>
      <c r="R140" s="40">
        <f t="shared" si="315"/>
        <v>0</v>
      </c>
      <c r="S140" s="40">
        <f t="shared" si="315"/>
        <v>0</v>
      </c>
      <c r="T140" s="40">
        <f t="shared" si="315"/>
        <v>0</v>
      </c>
      <c r="U140" s="40">
        <f t="shared" si="315"/>
        <v>0</v>
      </c>
      <c r="V140" s="40">
        <f t="shared" si="315"/>
        <v>0</v>
      </c>
      <c r="W140" s="26">
        <f t="shared" si="297"/>
        <v>0</v>
      </c>
      <c r="X140" s="40">
        <f t="shared" ref="X140" si="316">SUM(X141)</f>
        <v>0</v>
      </c>
      <c r="Y140" s="26">
        <f t="shared" si="299"/>
        <v>0</v>
      </c>
      <c r="Z140" s="40">
        <f t="shared" ref="Z140:AF140" si="317">SUM(Z141:Z142)</f>
        <v>0</v>
      </c>
      <c r="AA140" s="40">
        <f t="shared" si="317"/>
        <v>0</v>
      </c>
      <c r="AB140" s="40">
        <f t="shared" si="317"/>
        <v>0</v>
      </c>
      <c r="AC140" s="40">
        <f t="shared" si="317"/>
        <v>0</v>
      </c>
      <c r="AD140" s="40">
        <f t="shared" si="317"/>
        <v>0</v>
      </c>
      <c r="AE140" s="40">
        <f t="shared" si="317"/>
        <v>0</v>
      </c>
      <c r="AF140" s="40">
        <f t="shared" si="317"/>
        <v>0</v>
      </c>
      <c r="AG140" s="26">
        <f t="shared" si="301"/>
        <v>0</v>
      </c>
      <c r="AH140" s="40">
        <f t="shared" ref="AH140" si="318">SUM(AH141)</f>
        <v>0</v>
      </c>
      <c r="AI140" s="26">
        <f t="shared" si="303"/>
        <v>0</v>
      </c>
      <c r="AJ140" s="40">
        <f t="shared" ref="AJ140:AP140" si="319">SUM(AJ141:AJ142)</f>
        <v>0</v>
      </c>
      <c r="AK140" s="40">
        <f t="shared" si="319"/>
        <v>0</v>
      </c>
      <c r="AL140" s="40">
        <f t="shared" si="319"/>
        <v>0</v>
      </c>
      <c r="AM140" s="40">
        <f t="shared" si="319"/>
        <v>0</v>
      </c>
      <c r="AN140" s="40">
        <f t="shared" si="319"/>
        <v>0</v>
      </c>
      <c r="AO140" s="40">
        <f t="shared" si="319"/>
        <v>0</v>
      </c>
      <c r="AP140" s="40">
        <f t="shared" si="319"/>
        <v>0</v>
      </c>
      <c r="AQ140" s="26">
        <f t="shared" si="305"/>
        <v>0</v>
      </c>
      <c r="AR140" s="40">
        <f t="shared" ref="AR140" si="320">SUM(AR141)</f>
        <v>0</v>
      </c>
      <c r="AS140" s="26">
        <f t="shared" si="307"/>
        <v>0</v>
      </c>
      <c r="AT140" s="40">
        <f t="shared" ref="AT140" si="321">SUM(AT141:AT142)</f>
        <v>0</v>
      </c>
      <c r="AU140" s="26">
        <f t="shared" si="309"/>
        <v>0</v>
      </c>
      <c r="AV140" s="40">
        <f t="shared" ref="AV140" si="322">SUM(AV141)</f>
        <v>0</v>
      </c>
      <c r="AW140" s="26">
        <f t="shared" si="311"/>
        <v>0</v>
      </c>
      <c r="AX140" s="40">
        <f t="shared" ref="AX140" si="323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24">L141+V141+AF141+AP141</f>
        <v>0</v>
      </c>
      <c r="AU141" s="34">
        <f>(IFERROR(AT141/$E141,0))</f>
        <v>0</v>
      </c>
      <c r="AV141" s="33">
        <f t="shared" ref="AV141:AV142" si="325">N141+X141+AH141+AR141</f>
        <v>0</v>
      </c>
      <c r="AW141" s="34">
        <f>(IFERROR(AV141/AT141,0))</f>
        <v>0</v>
      </c>
      <c r="AX141" s="57">
        <f t="shared" ref="AX141:AX142" si="326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24"/>
        <v>0</v>
      </c>
      <c r="AU142" s="34">
        <f>(IFERROR(AT142/$E142,0))</f>
        <v>0</v>
      </c>
      <c r="AV142" s="33">
        <f t="shared" si="325"/>
        <v>0</v>
      </c>
      <c r="AW142" s="34">
        <f>(IFERROR(AV142/AT142,0))</f>
        <v>0</v>
      </c>
      <c r="AX142" s="57">
        <f t="shared" si="326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327">SUM(C144:C146)</f>
        <v>0</v>
      </c>
      <c r="D143" s="40">
        <f t="shared" si="327"/>
        <v>0</v>
      </c>
      <c r="E143" s="40">
        <f>SUM(E144:E146)</f>
        <v>0</v>
      </c>
      <c r="F143" s="67">
        <f t="shared" ref="F143:N143" si="328">SUM(F144:F146)</f>
        <v>0</v>
      </c>
      <c r="G143" s="67">
        <f t="shared" si="328"/>
        <v>0</v>
      </c>
      <c r="H143" s="67">
        <f t="shared" si="328"/>
        <v>0</v>
      </c>
      <c r="I143" s="67">
        <f t="shared" si="328"/>
        <v>0</v>
      </c>
      <c r="J143" s="67">
        <f t="shared" si="328"/>
        <v>0</v>
      </c>
      <c r="K143" s="67">
        <f t="shared" si="328"/>
        <v>0</v>
      </c>
      <c r="L143" s="40">
        <f t="shared" si="328"/>
        <v>0</v>
      </c>
      <c r="M143" s="26">
        <f>(IFERROR(L143/$E143,0))</f>
        <v>0</v>
      </c>
      <c r="N143" s="40">
        <f t="shared" si="328"/>
        <v>0</v>
      </c>
      <c r="O143" s="26">
        <f>(IFERROR(N143/L143,0))</f>
        <v>0</v>
      </c>
      <c r="P143" s="67">
        <f t="shared" ref="P143:V143" si="329">SUM(P144:P146)</f>
        <v>0</v>
      </c>
      <c r="Q143" s="67">
        <f>SUM(Q144:Q146)</f>
        <v>0</v>
      </c>
      <c r="R143" s="67">
        <f t="shared" si="329"/>
        <v>0</v>
      </c>
      <c r="S143" s="67">
        <f t="shared" si="329"/>
        <v>0</v>
      </c>
      <c r="T143" s="67">
        <f t="shared" si="329"/>
        <v>0</v>
      </c>
      <c r="U143" s="67">
        <f t="shared" si="329"/>
        <v>0</v>
      </c>
      <c r="V143" s="40">
        <f t="shared" si="329"/>
        <v>0</v>
      </c>
      <c r="W143" s="26">
        <f>(IFERROR(V143/$E143,0))</f>
        <v>0</v>
      </c>
      <c r="X143" s="40">
        <f t="shared" ref="X143" si="330">SUM(X144:X146)</f>
        <v>0</v>
      </c>
      <c r="Y143" s="26">
        <f>(IFERROR(X143/V143,0))</f>
        <v>0</v>
      </c>
      <c r="Z143" s="40">
        <f t="shared" ref="Z143:AF143" si="331">SUM(Z144:Z146)</f>
        <v>0</v>
      </c>
      <c r="AA143" s="40">
        <f t="shared" si="331"/>
        <v>0</v>
      </c>
      <c r="AB143" s="40">
        <f t="shared" si="331"/>
        <v>0</v>
      </c>
      <c r="AC143" s="40">
        <f t="shared" si="331"/>
        <v>0</v>
      </c>
      <c r="AD143" s="40">
        <f t="shared" si="331"/>
        <v>0</v>
      </c>
      <c r="AE143" s="40">
        <f t="shared" si="331"/>
        <v>0</v>
      </c>
      <c r="AF143" s="40">
        <f t="shared" si="331"/>
        <v>0</v>
      </c>
      <c r="AG143" s="26">
        <f>(IFERROR(AF143/$E143,0))</f>
        <v>0</v>
      </c>
      <c r="AH143" s="40">
        <f t="shared" ref="AH143" si="332">SUM(AH144:AH146)</f>
        <v>0</v>
      </c>
      <c r="AI143" s="26">
        <f>(IFERROR(AH143/AF143,0))</f>
        <v>0</v>
      </c>
      <c r="AJ143" s="40">
        <f t="shared" ref="AJ143:AP143" si="333">SUM(AJ144:AJ146)</f>
        <v>0</v>
      </c>
      <c r="AK143" s="40">
        <f t="shared" si="333"/>
        <v>0</v>
      </c>
      <c r="AL143" s="40">
        <f t="shared" si="333"/>
        <v>0</v>
      </c>
      <c r="AM143" s="40">
        <f t="shared" si="333"/>
        <v>0</v>
      </c>
      <c r="AN143" s="40">
        <f t="shared" si="333"/>
        <v>0</v>
      </c>
      <c r="AO143" s="40">
        <f t="shared" si="333"/>
        <v>0</v>
      </c>
      <c r="AP143" s="40">
        <f t="shared" si="333"/>
        <v>0</v>
      </c>
      <c r="AQ143" s="26">
        <f>(IFERROR(AP143/$E143,0))</f>
        <v>0</v>
      </c>
      <c r="AR143" s="40">
        <f t="shared" ref="AR143" si="334">SUM(AR144:AR146)</f>
        <v>0</v>
      </c>
      <c r="AS143" s="26">
        <f>(IFERROR(AR143/AP143,0))</f>
        <v>0</v>
      </c>
      <c r="AT143" s="40">
        <f t="shared" ref="AT143" si="335">SUM(AT144:AT146)</f>
        <v>0</v>
      </c>
      <c r="AU143" s="26">
        <f>(IFERROR(AT143/$E143,0))</f>
        <v>0</v>
      </c>
      <c r="AV143" s="40">
        <f t="shared" ref="AV143" si="336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337">SUM(C144:D144)</f>
        <v>0</v>
      </c>
      <c r="F144" s="74"/>
      <c r="G144" s="74"/>
      <c r="H144" s="75"/>
      <c r="I144" s="75"/>
      <c r="J144" s="75"/>
      <c r="K144" s="75"/>
      <c r="L144" s="33">
        <f t="shared" ref="L144:L146" si="338">F144+H144+J144</f>
        <v>0</v>
      </c>
      <c r="M144" s="34">
        <f t="shared" ref="M144:M146" si="339">(IFERROR(L144/$E144,0))</f>
        <v>0</v>
      </c>
      <c r="N144" s="33">
        <f t="shared" ref="N144:N146" si="340">G144+I144+K144</f>
        <v>0</v>
      </c>
      <c r="O144" s="34">
        <f t="shared" ref="O144:O146" si="341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342">P144+R144+T144</f>
        <v>0</v>
      </c>
      <c r="W144" s="34">
        <f t="shared" ref="W144:W146" si="343">(IFERROR(V144/$E144,0))</f>
        <v>0</v>
      </c>
      <c r="X144" s="33">
        <f t="shared" ref="X144:X146" si="344">Q144+S144+U144</f>
        <v>0</v>
      </c>
      <c r="Y144" s="34">
        <f t="shared" ref="Y144:Y146" si="345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46">Z144+AB144+AD144</f>
        <v>0</v>
      </c>
      <c r="AG144" s="34">
        <f t="shared" ref="AG144:AG146" si="347">(IFERROR(AF144/$E144,0))</f>
        <v>0</v>
      </c>
      <c r="AH144" s="33">
        <f t="shared" ref="AH144:AH146" si="348">AA144+AC144+AE144</f>
        <v>0</v>
      </c>
      <c r="AI144" s="34">
        <f t="shared" ref="AI144:AI146" si="349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50">AJ144+AL144+AN144</f>
        <v>0</v>
      </c>
      <c r="AQ144" s="34">
        <f t="shared" ref="AQ144:AQ146" si="351">(IFERROR(AP144/$E144,0))</f>
        <v>0</v>
      </c>
      <c r="AR144" s="33">
        <f t="shared" ref="AR144:AR146" si="352">AK144+AM144+AO144</f>
        <v>0</v>
      </c>
      <c r="AS144" s="34">
        <f t="shared" ref="AS144:AS146" si="353">(IFERROR(AR144/AP144,0))</f>
        <v>0</v>
      </c>
      <c r="AT144" s="33">
        <f t="shared" ref="AT144:AT146" si="354">L144+V144+AF144+AP144</f>
        <v>0</v>
      </c>
      <c r="AU144" s="34">
        <f t="shared" ref="AU144:AU146" si="355">(IFERROR(AT144/$E144,0))</f>
        <v>0</v>
      </c>
      <c r="AV144" s="33">
        <f t="shared" ref="AV144:AV146" si="356">N144+X144+AH144+AR144</f>
        <v>0</v>
      </c>
      <c r="AW144" s="34">
        <f t="shared" ref="AW144:AW146" si="357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337"/>
        <v>0</v>
      </c>
      <c r="F145" s="81"/>
      <c r="G145" s="81"/>
      <c r="H145" s="82"/>
      <c r="I145" s="82"/>
      <c r="J145" s="82"/>
      <c r="K145" s="82"/>
      <c r="L145" s="33">
        <f t="shared" si="338"/>
        <v>0</v>
      </c>
      <c r="M145" s="34">
        <f t="shared" si="339"/>
        <v>0</v>
      </c>
      <c r="N145" s="33">
        <f t="shared" si="340"/>
        <v>0</v>
      </c>
      <c r="O145" s="34">
        <f t="shared" si="341"/>
        <v>0</v>
      </c>
      <c r="P145" s="56"/>
      <c r="Q145" s="56"/>
      <c r="R145" s="36"/>
      <c r="S145" s="36"/>
      <c r="T145" s="36"/>
      <c r="U145" s="36"/>
      <c r="V145" s="33">
        <f t="shared" si="342"/>
        <v>0</v>
      </c>
      <c r="W145" s="34">
        <f t="shared" si="343"/>
        <v>0</v>
      </c>
      <c r="X145" s="33">
        <f t="shared" si="344"/>
        <v>0</v>
      </c>
      <c r="Y145" s="34">
        <f t="shared" si="345"/>
        <v>0</v>
      </c>
      <c r="Z145" s="36"/>
      <c r="AA145" s="36"/>
      <c r="AB145" s="36"/>
      <c r="AC145" s="36"/>
      <c r="AD145" s="36"/>
      <c r="AE145" s="36"/>
      <c r="AF145" s="33">
        <f t="shared" si="346"/>
        <v>0</v>
      </c>
      <c r="AG145" s="34">
        <f t="shared" si="347"/>
        <v>0</v>
      </c>
      <c r="AH145" s="33">
        <f t="shared" si="348"/>
        <v>0</v>
      </c>
      <c r="AI145" s="34">
        <f t="shared" si="349"/>
        <v>0</v>
      </c>
      <c r="AJ145" s="36"/>
      <c r="AK145" s="36"/>
      <c r="AL145" s="36"/>
      <c r="AM145" s="36"/>
      <c r="AN145" s="36"/>
      <c r="AO145" s="36"/>
      <c r="AP145" s="33">
        <f t="shared" si="350"/>
        <v>0</v>
      </c>
      <c r="AQ145" s="34">
        <f t="shared" si="351"/>
        <v>0</v>
      </c>
      <c r="AR145" s="33">
        <f t="shared" si="352"/>
        <v>0</v>
      </c>
      <c r="AS145" s="34">
        <f t="shared" si="353"/>
        <v>0</v>
      </c>
      <c r="AT145" s="33">
        <f t="shared" si="354"/>
        <v>0</v>
      </c>
      <c r="AU145" s="34">
        <f t="shared" si="355"/>
        <v>0</v>
      </c>
      <c r="AV145" s="33">
        <f t="shared" si="356"/>
        <v>0</v>
      </c>
      <c r="AW145" s="34">
        <f t="shared" si="357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337"/>
        <v>0</v>
      </c>
      <c r="F146" s="84"/>
      <c r="G146" s="84"/>
      <c r="H146" s="85"/>
      <c r="I146" s="85"/>
      <c r="J146" s="85"/>
      <c r="K146" s="85"/>
      <c r="L146" s="33">
        <f t="shared" si="338"/>
        <v>0</v>
      </c>
      <c r="M146" s="46">
        <f t="shared" si="339"/>
        <v>0</v>
      </c>
      <c r="N146" s="45">
        <f t="shared" si="340"/>
        <v>0</v>
      </c>
      <c r="O146" s="46">
        <f t="shared" si="341"/>
        <v>0</v>
      </c>
      <c r="P146" s="86"/>
      <c r="Q146" s="86"/>
      <c r="R146" s="80"/>
      <c r="S146" s="80"/>
      <c r="T146" s="80"/>
      <c r="U146" s="80"/>
      <c r="V146" s="33">
        <f t="shared" si="342"/>
        <v>0</v>
      </c>
      <c r="W146" s="46">
        <f t="shared" si="343"/>
        <v>0</v>
      </c>
      <c r="X146" s="45">
        <f t="shared" si="344"/>
        <v>0</v>
      </c>
      <c r="Y146" s="46">
        <f t="shared" si="345"/>
        <v>0</v>
      </c>
      <c r="Z146" s="80"/>
      <c r="AA146" s="80"/>
      <c r="AB146" s="80"/>
      <c r="AC146" s="80"/>
      <c r="AD146" s="80"/>
      <c r="AE146" s="80"/>
      <c r="AF146" s="33">
        <f t="shared" si="346"/>
        <v>0</v>
      </c>
      <c r="AG146" s="46">
        <f t="shared" si="347"/>
        <v>0</v>
      </c>
      <c r="AH146" s="45">
        <f t="shared" si="348"/>
        <v>0</v>
      </c>
      <c r="AI146" s="46">
        <f t="shared" si="349"/>
        <v>0</v>
      </c>
      <c r="AJ146" s="80"/>
      <c r="AK146" s="80"/>
      <c r="AL146" s="80"/>
      <c r="AM146" s="80"/>
      <c r="AN146" s="80"/>
      <c r="AO146" s="80"/>
      <c r="AP146" s="33">
        <f t="shared" si="350"/>
        <v>0</v>
      </c>
      <c r="AQ146" s="46">
        <f t="shared" si="351"/>
        <v>0</v>
      </c>
      <c r="AR146" s="45">
        <f t="shared" si="352"/>
        <v>0</v>
      </c>
      <c r="AS146" s="46">
        <f t="shared" si="353"/>
        <v>0</v>
      </c>
      <c r="AT146" s="33">
        <f t="shared" si="354"/>
        <v>0</v>
      </c>
      <c r="AU146" s="46">
        <f t="shared" si="355"/>
        <v>0</v>
      </c>
      <c r="AV146" s="33">
        <f t="shared" si="356"/>
        <v>0</v>
      </c>
      <c r="AW146" s="46">
        <f t="shared" si="357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58">C24+C47+C83+C113+C129+C131+C135+C140+C143</f>
        <v>0</v>
      </c>
      <c r="D147" s="50">
        <f t="shared" si="358"/>
        <v>0</v>
      </c>
      <c r="E147" s="50">
        <f>E24+E47+E83+E113+E129+E131+E135+E140+E143</f>
        <v>0</v>
      </c>
      <c r="F147" s="50">
        <f t="shared" ref="F147:N147" si="359">F24+F47+F83+F113+F129+F131+F135+F140+F143</f>
        <v>0</v>
      </c>
      <c r="G147" s="50">
        <f t="shared" si="359"/>
        <v>0</v>
      </c>
      <c r="H147" s="50">
        <f t="shared" si="359"/>
        <v>0</v>
      </c>
      <c r="I147" s="50">
        <f t="shared" si="359"/>
        <v>0</v>
      </c>
      <c r="J147" s="50">
        <f t="shared" si="359"/>
        <v>0</v>
      </c>
      <c r="K147" s="50">
        <f t="shared" si="359"/>
        <v>0</v>
      </c>
      <c r="L147" s="50">
        <f t="shared" si="359"/>
        <v>0</v>
      </c>
      <c r="M147" s="49">
        <f>(IFERROR(L147/$E147,0))</f>
        <v>0</v>
      </c>
      <c r="N147" s="50">
        <f t="shared" si="359"/>
        <v>0</v>
      </c>
      <c r="O147" s="49">
        <f>(IFERROR(N147/L147,0))</f>
        <v>0</v>
      </c>
      <c r="P147" s="50">
        <f t="shared" ref="P147:X147" si="360">P24+P47+P83+P113+P129+P131+P135+P140+P143</f>
        <v>0</v>
      </c>
      <c r="Q147" s="50">
        <f t="shared" si="360"/>
        <v>0</v>
      </c>
      <c r="R147" s="50">
        <f t="shared" si="360"/>
        <v>0</v>
      </c>
      <c r="S147" s="50">
        <f t="shared" si="360"/>
        <v>0</v>
      </c>
      <c r="T147" s="50">
        <f t="shared" si="360"/>
        <v>0</v>
      </c>
      <c r="U147" s="50">
        <f t="shared" si="360"/>
        <v>0</v>
      </c>
      <c r="V147" s="50">
        <f t="shared" si="360"/>
        <v>0</v>
      </c>
      <c r="W147" s="49">
        <f>(IFERROR(V147/$E147,0))</f>
        <v>0</v>
      </c>
      <c r="X147" s="50">
        <f t="shared" si="360"/>
        <v>0</v>
      </c>
      <c r="Y147" s="49">
        <f>(IFERROR(X147/V147,0))</f>
        <v>0</v>
      </c>
      <c r="Z147" s="50">
        <f t="shared" ref="Z147:AH147" si="361">Z24+Z47+Z83+Z113+Z129+Z131+Z135+Z140+Z143</f>
        <v>0</v>
      </c>
      <c r="AA147" s="50">
        <f t="shared" si="361"/>
        <v>0</v>
      </c>
      <c r="AB147" s="50">
        <f t="shared" si="361"/>
        <v>0</v>
      </c>
      <c r="AC147" s="50">
        <f t="shared" si="361"/>
        <v>0</v>
      </c>
      <c r="AD147" s="50">
        <f t="shared" si="361"/>
        <v>0</v>
      </c>
      <c r="AE147" s="50">
        <f t="shared" si="361"/>
        <v>0</v>
      </c>
      <c r="AF147" s="50">
        <f t="shared" si="361"/>
        <v>0</v>
      </c>
      <c r="AG147" s="49">
        <f>(IFERROR(AF147/$E147,0))</f>
        <v>0</v>
      </c>
      <c r="AH147" s="50">
        <f t="shared" si="361"/>
        <v>0</v>
      </c>
      <c r="AI147" s="49">
        <f>(IFERROR(AH147/AF147,0))</f>
        <v>0</v>
      </c>
      <c r="AJ147" s="50">
        <f t="shared" ref="AJ147:AX147" si="362">AJ24+AJ47+AJ83+AJ113+AJ129+AJ131+AJ135+AJ140+AJ143</f>
        <v>0</v>
      </c>
      <c r="AK147" s="50">
        <f t="shared" si="362"/>
        <v>0</v>
      </c>
      <c r="AL147" s="50">
        <f t="shared" si="362"/>
        <v>0</v>
      </c>
      <c r="AM147" s="50">
        <f t="shared" si="362"/>
        <v>0</v>
      </c>
      <c r="AN147" s="50">
        <f t="shared" si="362"/>
        <v>0</v>
      </c>
      <c r="AO147" s="50">
        <f t="shared" si="362"/>
        <v>0</v>
      </c>
      <c r="AP147" s="50">
        <f t="shared" si="362"/>
        <v>0</v>
      </c>
      <c r="AQ147" s="49">
        <f>(IFERROR(AP147/$E147,0))</f>
        <v>0</v>
      </c>
      <c r="AR147" s="50">
        <f t="shared" si="362"/>
        <v>0</v>
      </c>
      <c r="AS147" s="49">
        <f>(IFERROR(AR147/AP147,0))</f>
        <v>0</v>
      </c>
      <c r="AT147" s="50">
        <f t="shared" si="362"/>
        <v>0</v>
      </c>
      <c r="AU147" s="49">
        <f>(IFERROR(AT147/$E147,0))</f>
        <v>0</v>
      </c>
      <c r="AV147" s="50">
        <f t="shared" si="362"/>
        <v>0</v>
      </c>
      <c r="AW147" s="49">
        <f>(IFERROR(AV147/AT147,0))</f>
        <v>0</v>
      </c>
      <c r="AX147" s="50">
        <f t="shared" si="362"/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rintOptions horizontalCentered="1"/>
  <pageMargins left="0" right="0" top="0.74803149606299213" bottom="0.74803149606299213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X148"/>
  <sheetViews>
    <sheetView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3" width="10.7109375" style="2" customWidth="1"/>
    <col min="4" max="5" width="10.7109375" style="1" customWidth="1"/>
    <col min="6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2" width="9.85546875" style="1" customWidth="1"/>
    <col min="13" max="13" width="8.71093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2" width="9.42578125" style="1" customWidth="1"/>
    <col min="23" max="23" width="8.710937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2" width="11.42578125" style="1"/>
    <col min="33" max="33" width="8.7109375" style="1" customWidth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2" width="11.42578125" style="1"/>
    <col min="43" max="43" width="8.7109375" style="1" customWidth="1"/>
    <col min="44" max="45" width="0" style="1" hidden="1" customWidth="1"/>
    <col min="46" max="46" width="11.42578125" style="1"/>
    <col min="47" max="47" width="8.7109375" style="1" customWidth="1"/>
    <col min="48" max="49" width="0" style="1" hidden="1" customWidth="1"/>
    <col min="50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171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06" t="s">
        <v>214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1:50" ht="18.75" x14ac:dyDescent="0.3">
      <c r="A19" s="174" t="s">
        <v>147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ht="17.25" x14ac:dyDescent="0.3">
      <c r="A20" s="170" t="s">
        <v>212</v>
      </c>
      <c r="B20" s="171"/>
      <c r="C20" s="17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15.75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customHeight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3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3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3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3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3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customHeight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hidden="1" customHeight="1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customHeight="1" x14ac:dyDescent="0.25">
      <c r="A114" s="37">
        <v>41100</v>
      </c>
      <c r="B114" s="30" t="s">
        <v>106</v>
      </c>
      <c r="C114" s="36"/>
      <c r="D114" s="36"/>
      <c r="E114" s="36"/>
      <c r="F114" s="74"/>
      <c r="G114" s="74"/>
      <c r="H114" s="75"/>
      <c r="I114" s="75"/>
      <c r="J114" s="75"/>
      <c r="K114" s="75"/>
      <c r="L114" s="33">
        <f t="shared" ref="L114" si="162">SUM(F114:J114)</f>
        <v>0</v>
      </c>
      <c r="M114" s="33"/>
      <c r="N114" s="34">
        <f t="shared" ref="N114:N129" si="163">(IFERROR(L114/E114,0))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4">SUM(P114:T114)</f>
        <v>0</v>
      </c>
      <c r="W114" s="33"/>
      <c r="X114" s="34">
        <f t="shared" ref="X114" si="165">(IFERROR(V114/O114,0))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6">SUM(Z114:AD114)</f>
        <v>0</v>
      </c>
      <c r="AG114" s="33"/>
      <c r="AH114" s="34">
        <f t="shared" ref="AH114" si="167">(IFERROR(AF114/Y114,0))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68">SUM(AJ114:AN114)</f>
        <v>0</v>
      </c>
      <c r="AQ114" s="33"/>
      <c r="AR114" s="34">
        <f t="shared" ref="AR114" si="169">(IFERROR(AP114/AI114,0))</f>
        <v>0</v>
      </c>
      <c r="AS114" s="34">
        <f t="shared" si="114"/>
        <v>0</v>
      </c>
      <c r="AT114" s="33">
        <f t="shared" ref="AT114" si="170">SUM(AN114:AR114)</f>
        <v>0</v>
      </c>
      <c r="AU114" s="33"/>
      <c r="AV114" s="34">
        <f t="shared" ref="AV114" si="171">(IFERROR(AT114/AM114,0))</f>
        <v>0</v>
      </c>
      <c r="AW114" s="34">
        <f t="shared" si="116"/>
        <v>0</v>
      </c>
      <c r="AX114" s="57">
        <f t="shared" si="119"/>
        <v>0</v>
      </c>
    </row>
    <row r="115" spans="1:50" ht="15" hidden="1" customHeight="1" x14ac:dyDescent="0.25">
      <c r="A115" s="37">
        <v>42230</v>
      </c>
      <c r="B115" s="30" t="s">
        <v>140</v>
      </c>
      <c r="C115" s="36">
        <v>0</v>
      </c>
      <c r="D115" s="36"/>
      <c r="E115" s="36">
        <f t="shared" ref="E115:E128" si="172">SUM(C115:D115)</f>
        <v>0</v>
      </c>
      <c r="F115" s="74"/>
      <c r="G115" s="74"/>
      <c r="H115" s="75"/>
      <c r="I115" s="75"/>
      <c r="J115" s="75"/>
      <c r="K115" s="75"/>
      <c r="L115" s="33">
        <f t="shared" ref="L115:L128" si="173">F115+H115+J115</f>
        <v>0</v>
      </c>
      <c r="M115" s="34">
        <f t="shared" ref="M115:M138" si="174">(IFERROR(L115/$E115,0))</f>
        <v>0</v>
      </c>
      <c r="N115" s="33">
        <f t="shared" ref="N115:N128" si="175">G115+I115+K115</f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6">P115+R115+T115</f>
        <v>0</v>
      </c>
      <c r="W115" s="34">
        <f t="shared" ref="W115:W138" si="177">(IFERROR(V115/$E115,0))</f>
        <v>0</v>
      </c>
      <c r="X115" s="33">
        <f t="shared" ref="X115:X128" si="178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79">Z115+AB115+AD115</f>
        <v>0</v>
      </c>
      <c r="AG115" s="34">
        <f t="shared" ref="AG115:AG138" si="180">(IFERROR(AF115/$E115,0))</f>
        <v>0</v>
      </c>
      <c r="AH115" s="33">
        <f t="shared" ref="AH115:AH128" si="181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2">AJ115+AL115+AN115</f>
        <v>0</v>
      </c>
      <c r="AQ115" s="34">
        <f t="shared" ref="AQ115:AQ138" si="183">(IFERROR(AP115/$E115,0))</f>
        <v>0</v>
      </c>
      <c r="AR115" s="33">
        <f t="shared" ref="AR115:AR128" si="184">AK115+AM115+AO115</f>
        <v>0</v>
      </c>
      <c r="AS115" s="34">
        <f t="shared" si="114"/>
        <v>0</v>
      </c>
      <c r="AT115" s="33">
        <f t="shared" ref="AT115:AT128" si="185">L115+V115+AF115+AP115</f>
        <v>0</v>
      </c>
      <c r="AU115" s="34">
        <f t="shared" ref="AU115:AU138" si="186">(IFERROR(AT115/$E115,0))</f>
        <v>0</v>
      </c>
      <c r="AV115" s="33">
        <f t="shared" ref="AV115:AV128" si="187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hidden="1" customHeight="1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72"/>
        <v>0</v>
      </c>
      <c r="F116" s="74"/>
      <c r="G116" s="74"/>
      <c r="H116" s="75"/>
      <c r="I116" s="75"/>
      <c r="J116" s="75"/>
      <c r="K116" s="75"/>
      <c r="L116" s="33">
        <f t="shared" si="173"/>
        <v>0</v>
      </c>
      <c r="M116" s="34">
        <f t="shared" si="174"/>
        <v>0</v>
      </c>
      <c r="N116" s="33">
        <f t="shared" si="175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6"/>
        <v>0</v>
      </c>
      <c r="W116" s="34">
        <f t="shared" si="177"/>
        <v>0</v>
      </c>
      <c r="X116" s="33">
        <f t="shared" si="178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79"/>
        <v>0</v>
      </c>
      <c r="AG116" s="34">
        <f t="shared" si="180"/>
        <v>0</v>
      </c>
      <c r="AH116" s="33">
        <f t="shared" si="181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2"/>
        <v>0</v>
      </c>
      <c r="AQ116" s="34">
        <f t="shared" si="183"/>
        <v>0</v>
      </c>
      <c r="AR116" s="33">
        <f t="shared" si="184"/>
        <v>0</v>
      </c>
      <c r="AS116" s="34">
        <f t="shared" si="114"/>
        <v>0</v>
      </c>
      <c r="AT116" s="33">
        <f t="shared" si="185"/>
        <v>0</v>
      </c>
      <c r="AU116" s="34">
        <f t="shared" si="186"/>
        <v>0</v>
      </c>
      <c r="AV116" s="33">
        <f t="shared" si="187"/>
        <v>0</v>
      </c>
      <c r="AW116" s="34">
        <f t="shared" si="116"/>
        <v>0</v>
      </c>
      <c r="AX116" s="57">
        <f t="shared" si="119"/>
        <v>0</v>
      </c>
    </row>
    <row r="117" spans="1:50" ht="15" hidden="1" customHeight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72"/>
        <v>0</v>
      </c>
      <c r="F117" s="74"/>
      <c r="G117" s="74"/>
      <c r="H117" s="75"/>
      <c r="I117" s="75"/>
      <c r="J117" s="75"/>
      <c r="K117" s="75"/>
      <c r="L117" s="33">
        <f t="shared" si="173"/>
        <v>0</v>
      </c>
      <c r="M117" s="34">
        <f t="shared" si="174"/>
        <v>0</v>
      </c>
      <c r="N117" s="33">
        <f t="shared" si="175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6"/>
        <v>0</v>
      </c>
      <c r="W117" s="34">
        <f t="shared" si="177"/>
        <v>0</v>
      </c>
      <c r="X117" s="33">
        <f t="shared" si="178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79"/>
        <v>0</v>
      </c>
      <c r="AG117" s="34">
        <f t="shared" si="180"/>
        <v>0</v>
      </c>
      <c r="AH117" s="33">
        <f t="shared" si="181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2"/>
        <v>0</v>
      </c>
      <c r="AQ117" s="34">
        <f t="shared" si="183"/>
        <v>0</v>
      </c>
      <c r="AR117" s="33">
        <f t="shared" si="184"/>
        <v>0</v>
      </c>
      <c r="AS117" s="34">
        <f t="shared" si="114"/>
        <v>0</v>
      </c>
      <c r="AT117" s="33">
        <f t="shared" si="185"/>
        <v>0</v>
      </c>
      <c r="AU117" s="34">
        <f t="shared" si="186"/>
        <v>0</v>
      </c>
      <c r="AV117" s="33">
        <f t="shared" si="187"/>
        <v>0</v>
      </c>
      <c r="AW117" s="34">
        <f t="shared" si="116"/>
        <v>0</v>
      </c>
      <c r="AX117" s="57">
        <f t="shared" si="119"/>
        <v>0</v>
      </c>
    </row>
    <row r="118" spans="1:50" ht="15" hidden="1" customHeight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72"/>
        <v>0</v>
      </c>
      <c r="F118" s="74"/>
      <c r="G118" s="74"/>
      <c r="H118" s="75"/>
      <c r="I118" s="75"/>
      <c r="J118" s="75"/>
      <c r="K118" s="75"/>
      <c r="L118" s="33">
        <f t="shared" si="173"/>
        <v>0</v>
      </c>
      <c r="M118" s="34">
        <f t="shared" si="174"/>
        <v>0</v>
      </c>
      <c r="N118" s="33">
        <f t="shared" si="175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6"/>
        <v>0</v>
      </c>
      <c r="W118" s="34">
        <f t="shared" si="177"/>
        <v>0</v>
      </c>
      <c r="X118" s="33">
        <f t="shared" si="178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79"/>
        <v>0</v>
      </c>
      <c r="AG118" s="34">
        <f t="shared" si="180"/>
        <v>0</v>
      </c>
      <c r="AH118" s="33">
        <f t="shared" si="181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2"/>
        <v>0</v>
      </c>
      <c r="AQ118" s="34">
        <f t="shared" si="183"/>
        <v>0</v>
      </c>
      <c r="AR118" s="33">
        <f t="shared" si="184"/>
        <v>0</v>
      </c>
      <c r="AS118" s="34">
        <f t="shared" si="114"/>
        <v>0</v>
      </c>
      <c r="AT118" s="33">
        <f t="shared" si="185"/>
        <v>0</v>
      </c>
      <c r="AU118" s="34">
        <f t="shared" si="186"/>
        <v>0</v>
      </c>
      <c r="AV118" s="33">
        <f t="shared" si="187"/>
        <v>0</v>
      </c>
      <c r="AW118" s="34">
        <f t="shared" si="116"/>
        <v>0</v>
      </c>
      <c r="AX118" s="57">
        <f t="shared" si="119"/>
        <v>0</v>
      </c>
    </row>
    <row r="119" spans="1:50" ht="15" hidden="1" customHeight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72"/>
        <v>0</v>
      </c>
      <c r="F119" s="74"/>
      <c r="G119" s="74"/>
      <c r="H119" s="75"/>
      <c r="I119" s="75"/>
      <c r="J119" s="75"/>
      <c r="K119" s="75"/>
      <c r="L119" s="33">
        <f t="shared" si="173"/>
        <v>0</v>
      </c>
      <c r="M119" s="34">
        <f t="shared" si="174"/>
        <v>0</v>
      </c>
      <c r="N119" s="33">
        <f t="shared" si="175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6"/>
        <v>0</v>
      </c>
      <c r="W119" s="34">
        <f t="shared" si="177"/>
        <v>0</v>
      </c>
      <c r="X119" s="33">
        <f t="shared" si="178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79"/>
        <v>0</v>
      </c>
      <c r="AG119" s="34">
        <f t="shared" si="180"/>
        <v>0</v>
      </c>
      <c r="AH119" s="33">
        <f t="shared" si="181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2"/>
        <v>0</v>
      </c>
      <c r="AQ119" s="34">
        <f t="shared" si="183"/>
        <v>0</v>
      </c>
      <c r="AR119" s="33">
        <f t="shared" si="184"/>
        <v>0</v>
      </c>
      <c r="AS119" s="34">
        <f t="shared" si="114"/>
        <v>0</v>
      </c>
      <c r="AT119" s="33">
        <f t="shared" si="185"/>
        <v>0</v>
      </c>
      <c r="AU119" s="34">
        <f t="shared" si="186"/>
        <v>0</v>
      </c>
      <c r="AV119" s="33">
        <f t="shared" si="187"/>
        <v>0</v>
      </c>
      <c r="AW119" s="34">
        <f t="shared" si="116"/>
        <v>0</v>
      </c>
      <c r="AX119" s="57">
        <f t="shared" si="119"/>
        <v>0</v>
      </c>
    </row>
    <row r="120" spans="1:50" ht="15" hidden="1" customHeight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72"/>
        <v>0</v>
      </c>
      <c r="F120" s="74"/>
      <c r="G120" s="74"/>
      <c r="H120" s="75"/>
      <c r="I120" s="75"/>
      <c r="J120" s="75"/>
      <c r="K120" s="75"/>
      <c r="L120" s="33">
        <f t="shared" si="173"/>
        <v>0</v>
      </c>
      <c r="M120" s="34">
        <f t="shared" si="174"/>
        <v>0</v>
      </c>
      <c r="N120" s="33">
        <f t="shared" si="175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6"/>
        <v>0</v>
      </c>
      <c r="W120" s="34">
        <f t="shared" si="177"/>
        <v>0</v>
      </c>
      <c r="X120" s="33">
        <f t="shared" si="178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79"/>
        <v>0</v>
      </c>
      <c r="AG120" s="34">
        <f t="shared" si="180"/>
        <v>0</v>
      </c>
      <c r="AH120" s="33">
        <f t="shared" si="181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2"/>
        <v>0</v>
      </c>
      <c r="AQ120" s="34">
        <f t="shared" si="183"/>
        <v>0</v>
      </c>
      <c r="AR120" s="33">
        <f t="shared" si="184"/>
        <v>0</v>
      </c>
      <c r="AS120" s="34">
        <f t="shared" si="114"/>
        <v>0</v>
      </c>
      <c r="AT120" s="33">
        <f t="shared" si="185"/>
        <v>0</v>
      </c>
      <c r="AU120" s="34">
        <f t="shared" si="186"/>
        <v>0</v>
      </c>
      <c r="AV120" s="33">
        <f t="shared" si="187"/>
        <v>0</v>
      </c>
      <c r="AW120" s="34">
        <f t="shared" si="116"/>
        <v>0</v>
      </c>
      <c r="AX120" s="57">
        <f t="shared" si="119"/>
        <v>0</v>
      </c>
    </row>
    <row r="121" spans="1:50" ht="15" hidden="1" customHeight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72"/>
        <v>0</v>
      </c>
      <c r="F121" s="74"/>
      <c r="G121" s="74"/>
      <c r="H121" s="75"/>
      <c r="I121" s="75"/>
      <c r="J121" s="75"/>
      <c r="K121" s="75"/>
      <c r="L121" s="33">
        <f t="shared" si="173"/>
        <v>0</v>
      </c>
      <c r="M121" s="34">
        <f t="shared" si="174"/>
        <v>0</v>
      </c>
      <c r="N121" s="33">
        <f t="shared" si="175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6"/>
        <v>0</v>
      </c>
      <c r="W121" s="34">
        <f t="shared" si="177"/>
        <v>0</v>
      </c>
      <c r="X121" s="33">
        <f t="shared" si="178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79"/>
        <v>0</v>
      </c>
      <c r="AG121" s="34">
        <f t="shared" si="180"/>
        <v>0</v>
      </c>
      <c r="AH121" s="33">
        <f t="shared" si="181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2"/>
        <v>0</v>
      </c>
      <c r="AQ121" s="34">
        <f t="shared" si="183"/>
        <v>0</v>
      </c>
      <c r="AR121" s="33">
        <f t="shared" si="184"/>
        <v>0</v>
      </c>
      <c r="AS121" s="34">
        <f t="shared" si="114"/>
        <v>0</v>
      </c>
      <c r="AT121" s="33">
        <f t="shared" si="185"/>
        <v>0</v>
      </c>
      <c r="AU121" s="34">
        <f t="shared" si="186"/>
        <v>0</v>
      </c>
      <c r="AV121" s="33">
        <f t="shared" si="187"/>
        <v>0</v>
      </c>
      <c r="AW121" s="34">
        <f t="shared" si="116"/>
        <v>0</v>
      </c>
      <c r="AX121" s="57">
        <f t="shared" si="119"/>
        <v>0</v>
      </c>
    </row>
    <row r="122" spans="1:50" ht="15" hidden="1" customHeight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72"/>
        <v>0</v>
      </c>
      <c r="F122" s="74"/>
      <c r="G122" s="74"/>
      <c r="H122" s="75"/>
      <c r="I122" s="75"/>
      <c r="J122" s="75"/>
      <c r="K122" s="75"/>
      <c r="L122" s="33">
        <f t="shared" si="173"/>
        <v>0</v>
      </c>
      <c r="M122" s="34">
        <f t="shared" si="174"/>
        <v>0</v>
      </c>
      <c r="N122" s="33">
        <f t="shared" si="175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6"/>
        <v>0</v>
      </c>
      <c r="W122" s="34">
        <f t="shared" si="177"/>
        <v>0</v>
      </c>
      <c r="X122" s="33">
        <f t="shared" si="178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79"/>
        <v>0</v>
      </c>
      <c r="AG122" s="34">
        <f t="shared" si="180"/>
        <v>0</v>
      </c>
      <c r="AH122" s="33">
        <f t="shared" si="181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2"/>
        <v>0</v>
      </c>
      <c r="AQ122" s="34">
        <f t="shared" si="183"/>
        <v>0</v>
      </c>
      <c r="AR122" s="33">
        <f t="shared" si="184"/>
        <v>0</v>
      </c>
      <c r="AS122" s="34">
        <f t="shared" si="114"/>
        <v>0</v>
      </c>
      <c r="AT122" s="33">
        <f t="shared" si="185"/>
        <v>0</v>
      </c>
      <c r="AU122" s="34">
        <f t="shared" si="186"/>
        <v>0</v>
      </c>
      <c r="AV122" s="33">
        <f t="shared" si="187"/>
        <v>0</v>
      </c>
      <c r="AW122" s="34">
        <f t="shared" si="116"/>
        <v>0</v>
      </c>
      <c r="AX122" s="57">
        <f t="shared" si="119"/>
        <v>0</v>
      </c>
    </row>
    <row r="123" spans="1:50" ht="15" hidden="1" customHeight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72"/>
        <v>0</v>
      </c>
      <c r="F123" s="74"/>
      <c r="G123" s="74"/>
      <c r="H123" s="75"/>
      <c r="I123" s="75"/>
      <c r="J123" s="75"/>
      <c r="K123" s="75"/>
      <c r="L123" s="33">
        <f t="shared" si="173"/>
        <v>0</v>
      </c>
      <c r="M123" s="34">
        <f t="shared" si="174"/>
        <v>0</v>
      </c>
      <c r="N123" s="33">
        <f t="shared" si="175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6"/>
        <v>0</v>
      </c>
      <c r="W123" s="34">
        <f t="shared" si="177"/>
        <v>0</v>
      </c>
      <c r="X123" s="33">
        <f t="shared" si="178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79"/>
        <v>0</v>
      </c>
      <c r="AG123" s="34">
        <f t="shared" si="180"/>
        <v>0</v>
      </c>
      <c r="AH123" s="33">
        <f t="shared" si="181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2"/>
        <v>0</v>
      </c>
      <c r="AQ123" s="34">
        <f t="shared" si="183"/>
        <v>0</v>
      </c>
      <c r="AR123" s="33">
        <f t="shared" si="184"/>
        <v>0</v>
      </c>
      <c r="AS123" s="34">
        <f t="shared" si="114"/>
        <v>0</v>
      </c>
      <c r="AT123" s="33">
        <f t="shared" si="185"/>
        <v>0</v>
      </c>
      <c r="AU123" s="34">
        <f t="shared" si="186"/>
        <v>0</v>
      </c>
      <c r="AV123" s="33">
        <f t="shared" si="187"/>
        <v>0</v>
      </c>
      <c r="AW123" s="34">
        <f t="shared" si="116"/>
        <v>0</v>
      </c>
      <c r="AX123" s="57">
        <f t="shared" si="119"/>
        <v>0</v>
      </c>
    </row>
    <row r="124" spans="1:50" ht="15" hidden="1" customHeight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72"/>
        <v>0</v>
      </c>
      <c r="F124" s="74"/>
      <c r="G124" s="74"/>
      <c r="H124" s="75"/>
      <c r="I124" s="75"/>
      <c r="J124" s="75"/>
      <c r="K124" s="75"/>
      <c r="L124" s="33">
        <f t="shared" si="173"/>
        <v>0</v>
      </c>
      <c r="M124" s="34">
        <f t="shared" si="174"/>
        <v>0</v>
      </c>
      <c r="N124" s="33">
        <f t="shared" si="175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6"/>
        <v>0</v>
      </c>
      <c r="W124" s="34">
        <f t="shared" si="177"/>
        <v>0</v>
      </c>
      <c r="X124" s="33">
        <f t="shared" si="178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79"/>
        <v>0</v>
      </c>
      <c r="AG124" s="34">
        <f t="shared" si="180"/>
        <v>0</v>
      </c>
      <c r="AH124" s="33">
        <f t="shared" si="181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2"/>
        <v>0</v>
      </c>
      <c r="AQ124" s="34">
        <f t="shared" si="183"/>
        <v>0</v>
      </c>
      <c r="AR124" s="33">
        <f t="shared" si="184"/>
        <v>0</v>
      </c>
      <c r="AS124" s="34">
        <f t="shared" si="114"/>
        <v>0</v>
      </c>
      <c r="AT124" s="33">
        <f t="shared" si="185"/>
        <v>0</v>
      </c>
      <c r="AU124" s="34">
        <f t="shared" si="186"/>
        <v>0</v>
      </c>
      <c r="AV124" s="33">
        <f t="shared" si="187"/>
        <v>0</v>
      </c>
      <c r="AW124" s="34">
        <f t="shared" si="116"/>
        <v>0</v>
      </c>
      <c r="AX124" s="57">
        <f t="shared" si="119"/>
        <v>0</v>
      </c>
    </row>
    <row r="125" spans="1:50" ht="15" hidden="1" customHeight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72"/>
        <v>0</v>
      </c>
      <c r="F125" s="74"/>
      <c r="G125" s="74"/>
      <c r="H125" s="75"/>
      <c r="I125" s="75"/>
      <c r="J125" s="75"/>
      <c r="K125" s="75"/>
      <c r="L125" s="33">
        <f t="shared" si="173"/>
        <v>0</v>
      </c>
      <c r="M125" s="34">
        <f t="shared" si="174"/>
        <v>0</v>
      </c>
      <c r="N125" s="33">
        <f t="shared" si="175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6"/>
        <v>0</v>
      </c>
      <c r="W125" s="34">
        <f t="shared" si="177"/>
        <v>0</v>
      </c>
      <c r="X125" s="33">
        <f t="shared" si="178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79"/>
        <v>0</v>
      </c>
      <c r="AG125" s="34">
        <f t="shared" si="180"/>
        <v>0</v>
      </c>
      <c r="AH125" s="33">
        <f t="shared" si="181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2"/>
        <v>0</v>
      </c>
      <c r="AQ125" s="34">
        <f t="shared" si="183"/>
        <v>0</v>
      </c>
      <c r="AR125" s="33">
        <f t="shared" si="184"/>
        <v>0</v>
      </c>
      <c r="AS125" s="34">
        <f t="shared" si="114"/>
        <v>0</v>
      </c>
      <c r="AT125" s="33">
        <f t="shared" si="185"/>
        <v>0</v>
      </c>
      <c r="AU125" s="34">
        <f t="shared" si="186"/>
        <v>0</v>
      </c>
      <c r="AV125" s="33">
        <f t="shared" si="187"/>
        <v>0</v>
      </c>
      <c r="AW125" s="34">
        <f t="shared" si="116"/>
        <v>0</v>
      </c>
      <c r="AX125" s="57">
        <f t="shared" si="119"/>
        <v>0</v>
      </c>
    </row>
    <row r="126" spans="1:50" ht="15" hidden="1" customHeight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72"/>
        <v>0</v>
      </c>
      <c r="F126" s="74"/>
      <c r="G126" s="74"/>
      <c r="H126" s="75"/>
      <c r="I126" s="75"/>
      <c r="J126" s="75"/>
      <c r="K126" s="75"/>
      <c r="L126" s="33">
        <f t="shared" si="173"/>
        <v>0</v>
      </c>
      <c r="M126" s="34">
        <f t="shared" si="174"/>
        <v>0</v>
      </c>
      <c r="N126" s="33">
        <f t="shared" si="175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6"/>
        <v>0</v>
      </c>
      <c r="W126" s="34">
        <f t="shared" si="177"/>
        <v>0</v>
      </c>
      <c r="X126" s="33">
        <f t="shared" si="178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79"/>
        <v>0</v>
      </c>
      <c r="AG126" s="34">
        <f t="shared" si="180"/>
        <v>0</v>
      </c>
      <c r="AH126" s="33">
        <f t="shared" si="181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2"/>
        <v>0</v>
      </c>
      <c r="AQ126" s="34">
        <f t="shared" si="183"/>
        <v>0</v>
      </c>
      <c r="AR126" s="33">
        <f t="shared" si="184"/>
        <v>0</v>
      </c>
      <c r="AS126" s="34">
        <f t="shared" si="114"/>
        <v>0</v>
      </c>
      <c r="AT126" s="33">
        <f t="shared" si="185"/>
        <v>0</v>
      </c>
      <c r="AU126" s="34">
        <f t="shared" si="186"/>
        <v>0</v>
      </c>
      <c r="AV126" s="33">
        <f t="shared" si="187"/>
        <v>0</v>
      </c>
      <c r="AW126" s="34">
        <f t="shared" si="116"/>
        <v>0</v>
      </c>
      <c r="AX126" s="57">
        <f t="shared" si="119"/>
        <v>0</v>
      </c>
    </row>
    <row r="127" spans="1:50" ht="15" hidden="1" customHeight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72"/>
        <v>0</v>
      </c>
      <c r="F127" s="74"/>
      <c r="G127" s="74"/>
      <c r="H127" s="75"/>
      <c r="I127" s="75"/>
      <c r="J127" s="75"/>
      <c r="K127" s="75"/>
      <c r="L127" s="33">
        <f t="shared" si="173"/>
        <v>0</v>
      </c>
      <c r="M127" s="34">
        <f t="shared" si="174"/>
        <v>0</v>
      </c>
      <c r="N127" s="33">
        <f t="shared" si="175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6"/>
        <v>0</v>
      </c>
      <c r="W127" s="34">
        <f t="shared" si="177"/>
        <v>0</v>
      </c>
      <c r="X127" s="33">
        <f t="shared" si="178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79"/>
        <v>0</v>
      </c>
      <c r="AG127" s="34">
        <f t="shared" si="180"/>
        <v>0</v>
      </c>
      <c r="AH127" s="33">
        <f t="shared" si="181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2"/>
        <v>0</v>
      </c>
      <c r="AQ127" s="34">
        <f t="shared" si="183"/>
        <v>0</v>
      </c>
      <c r="AR127" s="33">
        <f t="shared" si="184"/>
        <v>0</v>
      </c>
      <c r="AS127" s="34">
        <f t="shared" si="114"/>
        <v>0</v>
      </c>
      <c r="AT127" s="33">
        <f t="shared" si="185"/>
        <v>0</v>
      </c>
      <c r="AU127" s="34">
        <f t="shared" si="186"/>
        <v>0</v>
      </c>
      <c r="AV127" s="33">
        <f t="shared" si="187"/>
        <v>0</v>
      </c>
      <c r="AW127" s="34">
        <f t="shared" si="116"/>
        <v>0</v>
      </c>
      <c r="AX127" s="57">
        <f t="shared" si="119"/>
        <v>0</v>
      </c>
    </row>
    <row r="128" spans="1:50" ht="15" hidden="1" customHeight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72"/>
        <v>0</v>
      </c>
      <c r="F128" s="74"/>
      <c r="G128" s="74"/>
      <c r="H128" s="75"/>
      <c r="I128" s="75"/>
      <c r="J128" s="75"/>
      <c r="K128" s="75"/>
      <c r="L128" s="33">
        <f t="shared" si="173"/>
        <v>0</v>
      </c>
      <c r="M128" s="34">
        <f t="shared" si="174"/>
        <v>0</v>
      </c>
      <c r="N128" s="33">
        <f t="shared" si="175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6"/>
        <v>0</v>
      </c>
      <c r="W128" s="34">
        <f t="shared" si="177"/>
        <v>0</v>
      </c>
      <c r="X128" s="33">
        <f t="shared" si="178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79"/>
        <v>0</v>
      </c>
      <c r="AG128" s="34">
        <f t="shared" si="180"/>
        <v>0</v>
      </c>
      <c r="AH128" s="33">
        <f t="shared" si="181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2"/>
        <v>0</v>
      </c>
      <c r="AQ128" s="34">
        <f t="shared" si="183"/>
        <v>0</v>
      </c>
      <c r="AR128" s="33">
        <f t="shared" si="184"/>
        <v>0</v>
      </c>
      <c r="AS128" s="34">
        <f t="shared" si="114"/>
        <v>0</v>
      </c>
      <c r="AT128" s="33">
        <f t="shared" si="185"/>
        <v>0</v>
      </c>
      <c r="AU128" s="34">
        <f t="shared" si="186"/>
        <v>0</v>
      </c>
      <c r="AV128" s="33">
        <f t="shared" si="187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88">SUM(C130)</f>
        <v>0</v>
      </c>
      <c r="D129" s="40">
        <f t="shared" si="188"/>
        <v>0</v>
      </c>
      <c r="E129" s="40">
        <f>SUM(E130)</f>
        <v>0</v>
      </c>
      <c r="F129" s="67">
        <f t="shared" ref="F129:L129" si="189">SUM(F130)</f>
        <v>0</v>
      </c>
      <c r="G129" s="67"/>
      <c r="H129" s="40">
        <f t="shared" si="189"/>
        <v>0</v>
      </c>
      <c r="I129" s="40"/>
      <c r="J129" s="40">
        <f t="shared" si="189"/>
        <v>0</v>
      </c>
      <c r="K129" s="40"/>
      <c r="L129" s="40">
        <f t="shared" si="189"/>
        <v>0</v>
      </c>
      <c r="M129" s="26">
        <f t="shared" si="174"/>
        <v>0</v>
      </c>
      <c r="N129" s="26">
        <f t="shared" si="163"/>
        <v>0</v>
      </c>
      <c r="O129" s="26">
        <f t="shared" si="102"/>
        <v>0</v>
      </c>
      <c r="P129" s="67">
        <f t="shared" ref="P129:T129" si="190">SUM(P130)</f>
        <v>0</v>
      </c>
      <c r="Q129" s="67"/>
      <c r="R129" s="40">
        <f t="shared" si="190"/>
        <v>0</v>
      </c>
      <c r="S129" s="40"/>
      <c r="T129" s="40">
        <f t="shared" si="190"/>
        <v>0</v>
      </c>
      <c r="U129" s="40"/>
      <c r="V129" s="40">
        <f t="shared" ref="V129" si="191">SUM(V130)</f>
        <v>0</v>
      </c>
      <c r="W129" s="26">
        <f t="shared" si="177"/>
        <v>0</v>
      </c>
      <c r="X129" s="26">
        <f t="shared" ref="X129" si="192">(IFERROR(V129/O129,0))</f>
        <v>0</v>
      </c>
      <c r="Y129" s="26">
        <f t="shared" si="106"/>
        <v>0</v>
      </c>
      <c r="Z129" s="40">
        <f t="shared" ref="Z129:AD129" si="193">SUM(Z130)</f>
        <v>0</v>
      </c>
      <c r="AA129" s="40"/>
      <c r="AB129" s="40">
        <f t="shared" si="193"/>
        <v>0</v>
      </c>
      <c r="AC129" s="40"/>
      <c r="AD129" s="40">
        <f t="shared" si="193"/>
        <v>0</v>
      </c>
      <c r="AE129" s="40"/>
      <c r="AF129" s="40">
        <f t="shared" ref="AF129" si="194">SUM(AF130)</f>
        <v>0</v>
      </c>
      <c r="AG129" s="26">
        <f t="shared" si="180"/>
        <v>0</v>
      </c>
      <c r="AH129" s="26">
        <f t="shared" ref="AH129" si="195">(IFERROR(AF129/Y129,0))</f>
        <v>0</v>
      </c>
      <c r="AI129" s="26">
        <f t="shared" si="110"/>
        <v>0</v>
      </c>
      <c r="AJ129" s="40">
        <f t="shared" ref="AJ129:AN129" si="196">SUM(AJ130)</f>
        <v>0</v>
      </c>
      <c r="AK129" s="40"/>
      <c r="AL129" s="40">
        <f t="shared" si="196"/>
        <v>0</v>
      </c>
      <c r="AM129" s="40"/>
      <c r="AN129" s="40">
        <f t="shared" si="196"/>
        <v>0</v>
      </c>
      <c r="AO129" s="40"/>
      <c r="AP129" s="40">
        <f t="shared" ref="AP129" si="197">SUM(AP130)</f>
        <v>0</v>
      </c>
      <c r="AQ129" s="26">
        <f t="shared" si="183"/>
        <v>0</v>
      </c>
      <c r="AR129" s="26">
        <f t="shared" ref="AR129" si="198">(IFERROR(AP129/AI129,0))</f>
        <v>0</v>
      </c>
      <c r="AS129" s="26">
        <f t="shared" si="114"/>
        <v>0</v>
      </c>
      <c r="AT129" s="40">
        <f t="shared" ref="AT129" si="199">SUM(AT130)</f>
        <v>0</v>
      </c>
      <c r="AU129" s="26">
        <f t="shared" si="186"/>
        <v>0</v>
      </c>
      <c r="AV129" s="26">
        <f t="shared" ref="AV129" si="200">(IFERROR(AT129/AM129,0))</f>
        <v>0</v>
      </c>
      <c r="AW129" s="26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>
        <v>0</v>
      </c>
      <c r="D130" s="64"/>
      <c r="E130" s="36">
        <f t="shared" ref="E130" si="201">SUM(C130:D130)</f>
        <v>0</v>
      </c>
      <c r="F130" s="74"/>
      <c r="G130" s="74"/>
      <c r="H130" s="75"/>
      <c r="I130" s="75"/>
      <c r="J130" s="75"/>
      <c r="K130" s="75"/>
      <c r="L130" s="33">
        <f t="shared" ref="L130" si="202">F130+H130+J130</f>
        <v>0</v>
      </c>
      <c r="M130" s="34">
        <f t="shared" ref="M130" si="203">(IFERROR(L130/$E130,0))</f>
        <v>0</v>
      </c>
      <c r="N130" s="33">
        <f t="shared" ref="N130" si="204">G130+I130+K130</f>
        <v>0</v>
      </c>
      <c r="O130" s="34">
        <f t="shared" ref="O130" si="205">(IFERROR(N130/L130,0))</f>
        <v>0</v>
      </c>
      <c r="P130" s="56"/>
      <c r="Q130" s="56"/>
      <c r="R130" s="36"/>
      <c r="S130" s="36"/>
      <c r="T130" s="36"/>
      <c r="U130" s="36"/>
      <c r="V130" s="33">
        <f t="shared" ref="V130" si="206">P130+R130+T130</f>
        <v>0</v>
      </c>
      <c r="W130" s="34">
        <f t="shared" ref="W130" si="207">(IFERROR(V130/$E130,0))</f>
        <v>0</v>
      </c>
      <c r="X130" s="33">
        <f t="shared" ref="X130" si="208">Q130+S130+U130</f>
        <v>0</v>
      </c>
      <c r="Y130" s="34">
        <f t="shared" ref="Y130" si="209">(IFERROR(X130/V130,0))</f>
        <v>0</v>
      </c>
      <c r="Z130" s="36"/>
      <c r="AA130" s="36"/>
      <c r="AB130" s="36"/>
      <c r="AC130" s="36"/>
      <c r="AD130" s="36"/>
      <c r="AE130" s="36"/>
      <c r="AF130" s="33">
        <f t="shared" ref="AF130" si="210">Z130+AB130+AD130</f>
        <v>0</v>
      </c>
      <c r="AG130" s="34">
        <f t="shared" ref="AG130" si="211">(IFERROR(AF130/$E130,0))</f>
        <v>0</v>
      </c>
      <c r="AH130" s="33">
        <f t="shared" ref="AH130" si="212">AA130+AC130+AE130</f>
        <v>0</v>
      </c>
      <c r="AI130" s="34">
        <f t="shared" ref="AI130" si="213">(IFERROR(AH130/AF130,0))</f>
        <v>0</v>
      </c>
      <c r="AJ130" s="36"/>
      <c r="AK130" s="36"/>
      <c r="AL130" s="36"/>
      <c r="AM130" s="36"/>
      <c r="AN130" s="36"/>
      <c r="AO130" s="36"/>
      <c r="AP130" s="33">
        <f t="shared" ref="AP130" si="214">AJ130+AL130+AN130</f>
        <v>0</v>
      </c>
      <c r="AQ130" s="34">
        <f t="shared" ref="AQ130" si="215">(IFERROR(AP130/$E130,0))</f>
        <v>0</v>
      </c>
      <c r="AR130" s="33">
        <f t="shared" ref="AR130" si="216">AK130+AM130+AO130</f>
        <v>0</v>
      </c>
      <c r="AS130" s="34">
        <f t="shared" ref="AS130" si="217">(IFERROR(AR130/AP130,0))</f>
        <v>0</v>
      </c>
      <c r="AT130" s="33">
        <f t="shared" ref="AT130" si="218">L130+V130+AF130+AP130</f>
        <v>0</v>
      </c>
      <c r="AU130" s="34">
        <f t="shared" ref="AU130" si="219">(IFERROR(AT130/$E130,0))</f>
        <v>0</v>
      </c>
      <c r="AV130" s="33">
        <f t="shared" ref="AV130" si="220">N130+X130+AH130+AR130</f>
        <v>0</v>
      </c>
      <c r="AW130" s="34">
        <f t="shared" ref="AW130" si="221">(IFERROR(AV130/AT130,0))</f>
        <v>0</v>
      </c>
      <c r="AX130" s="57">
        <f t="shared" ref="AX130" si="222">E130-AT130</f>
        <v>0</v>
      </c>
    </row>
    <row r="131" spans="1:50" s="11" customFormat="1" ht="15" x14ac:dyDescent="0.25">
      <c r="A131" s="38">
        <v>60000</v>
      </c>
      <c r="B131" s="39" t="s">
        <v>117</v>
      </c>
      <c r="C131" s="40">
        <f t="shared" ref="C131:D131" si="223">SUM(C132:C134)</f>
        <v>0</v>
      </c>
      <c r="D131" s="40">
        <f t="shared" si="223"/>
        <v>0</v>
      </c>
      <c r="E131" s="40">
        <f>SUM(E132:E134)</f>
        <v>0</v>
      </c>
      <c r="F131" s="67">
        <f t="shared" ref="F131:V131" si="224">SUM(F132:F134)</f>
        <v>0</v>
      </c>
      <c r="G131" s="67">
        <f t="shared" si="224"/>
        <v>0</v>
      </c>
      <c r="H131" s="67">
        <f t="shared" si="224"/>
        <v>0</v>
      </c>
      <c r="I131" s="67">
        <f t="shared" si="224"/>
        <v>0</v>
      </c>
      <c r="J131" s="67">
        <f t="shared" si="224"/>
        <v>0</v>
      </c>
      <c r="K131" s="67">
        <f t="shared" si="224"/>
        <v>0</v>
      </c>
      <c r="L131" s="40">
        <f t="shared" si="224"/>
        <v>0</v>
      </c>
      <c r="M131" s="26">
        <f t="shared" si="174"/>
        <v>0</v>
      </c>
      <c r="N131" s="40">
        <f t="shared" si="224"/>
        <v>0</v>
      </c>
      <c r="O131" s="26">
        <f t="shared" si="102"/>
        <v>0</v>
      </c>
      <c r="P131" s="67">
        <f t="shared" si="224"/>
        <v>0</v>
      </c>
      <c r="Q131" s="67">
        <f t="shared" si="224"/>
        <v>0</v>
      </c>
      <c r="R131" s="67">
        <f t="shared" si="224"/>
        <v>0</v>
      </c>
      <c r="S131" s="67">
        <f t="shared" si="224"/>
        <v>0</v>
      </c>
      <c r="T131" s="67">
        <f t="shared" si="224"/>
        <v>0</v>
      </c>
      <c r="U131" s="67">
        <f t="shared" si="224"/>
        <v>0</v>
      </c>
      <c r="V131" s="40">
        <f t="shared" si="224"/>
        <v>0</v>
      </c>
      <c r="W131" s="26">
        <f t="shared" si="177"/>
        <v>0</v>
      </c>
      <c r="X131" s="40">
        <f t="shared" ref="X131" si="225">SUM(X132:X134)</f>
        <v>0</v>
      </c>
      <c r="Y131" s="26">
        <f t="shared" si="106"/>
        <v>0</v>
      </c>
      <c r="Z131" s="67">
        <f t="shared" ref="Z131:AF131" si="226">SUM(Z132:Z134)</f>
        <v>0</v>
      </c>
      <c r="AA131" s="67">
        <f t="shared" si="226"/>
        <v>0</v>
      </c>
      <c r="AB131" s="67">
        <f t="shared" si="226"/>
        <v>0</v>
      </c>
      <c r="AC131" s="67">
        <f t="shared" si="226"/>
        <v>0</v>
      </c>
      <c r="AD131" s="67">
        <f t="shared" si="226"/>
        <v>0</v>
      </c>
      <c r="AE131" s="67">
        <f t="shared" si="226"/>
        <v>0</v>
      </c>
      <c r="AF131" s="40">
        <f t="shared" si="226"/>
        <v>0</v>
      </c>
      <c r="AG131" s="26">
        <f t="shared" si="180"/>
        <v>0</v>
      </c>
      <c r="AH131" s="40">
        <f t="shared" ref="AH131" si="227">SUM(AH132:AH134)</f>
        <v>0</v>
      </c>
      <c r="AI131" s="26">
        <f t="shared" si="110"/>
        <v>0</v>
      </c>
      <c r="AJ131" s="67">
        <f t="shared" ref="AJ131:AP131" si="228">SUM(AJ132:AJ134)</f>
        <v>0</v>
      </c>
      <c r="AK131" s="67">
        <f t="shared" si="228"/>
        <v>0</v>
      </c>
      <c r="AL131" s="67">
        <f t="shared" si="228"/>
        <v>0</v>
      </c>
      <c r="AM131" s="67">
        <f t="shared" si="228"/>
        <v>0</v>
      </c>
      <c r="AN131" s="67">
        <f t="shared" si="228"/>
        <v>0</v>
      </c>
      <c r="AO131" s="67">
        <f t="shared" si="228"/>
        <v>0</v>
      </c>
      <c r="AP131" s="40">
        <f t="shared" si="228"/>
        <v>0</v>
      </c>
      <c r="AQ131" s="26">
        <f t="shared" si="183"/>
        <v>0</v>
      </c>
      <c r="AR131" s="40">
        <f t="shared" ref="AR131" si="229">SUM(AR132:AR134)</f>
        <v>0</v>
      </c>
      <c r="AS131" s="26">
        <f t="shared" si="114"/>
        <v>0</v>
      </c>
      <c r="AT131" s="40">
        <f t="shared" ref="AT131" si="230">SUM(AT132:AT134)</f>
        <v>0</v>
      </c>
      <c r="AU131" s="26">
        <f t="shared" si="186"/>
        <v>0</v>
      </c>
      <c r="AV131" s="40">
        <f t="shared" ref="AV131" si="231">SUM(AV132:AV134)</f>
        <v>0</v>
      </c>
      <c r="AW131" s="26">
        <f t="shared" si="116"/>
        <v>0</v>
      </c>
      <c r="AX131" s="40">
        <f t="shared" ref="AX131" si="232">SUM(AX132:AX134)</f>
        <v>0</v>
      </c>
    </row>
    <row r="132" spans="1:50" s="11" customFormat="1" ht="15" hidden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33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34">F132+H132+J132</f>
        <v>0</v>
      </c>
      <c r="M132" s="34">
        <f t="shared" si="174"/>
        <v>0</v>
      </c>
      <c r="N132" s="33">
        <f t="shared" ref="N132:N134" si="235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36">P132+R132+T132</f>
        <v>0</v>
      </c>
      <c r="W132" s="34">
        <f t="shared" si="177"/>
        <v>0</v>
      </c>
      <c r="X132" s="33">
        <f t="shared" ref="X132:X134" si="237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38">Z132+AB132+AD132</f>
        <v>0</v>
      </c>
      <c r="AG132" s="34">
        <f t="shared" si="180"/>
        <v>0</v>
      </c>
      <c r="AH132" s="33">
        <f t="shared" ref="AH132:AH134" si="239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40">AJ132+AL132+AN132</f>
        <v>0</v>
      </c>
      <c r="AQ132" s="34">
        <f t="shared" si="183"/>
        <v>0</v>
      </c>
      <c r="AR132" s="33">
        <f t="shared" ref="AR132:AR134" si="241">AK132+AM132+AO132</f>
        <v>0</v>
      </c>
      <c r="AS132" s="34">
        <f t="shared" si="114"/>
        <v>0</v>
      </c>
      <c r="AT132" s="33">
        <f t="shared" ref="AT132:AT134" si="242">L132+V132+AF132+AP132</f>
        <v>0</v>
      </c>
      <c r="AU132" s="34">
        <f t="shared" si="186"/>
        <v>0</v>
      </c>
      <c r="AV132" s="33">
        <f t="shared" ref="AV132:AV134" si="243">N132+X132+AH132+AR132</f>
        <v>0</v>
      </c>
      <c r="AW132" s="34">
        <f t="shared" si="116"/>
        <v>0</v>
      </c>
      <c r="AX132" s="57">
        <f t="shared" si="119"/>
        <v>0</v>
      </c>
    </row>
    <row r="133" spans="1:50" s="11" customFormat="1" ht="15" hidden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33"/>
        <v>0</v>
      </c>
      <c r="F133" s="56"/>
      <c r="G133" s="56"/>
      <c r="H133" s="36"/>
      <c r="I133" s="36"/>
      <c r="J133" s="36"/>
      <c r="K133" s="36"/>
      <c r="L133" s="33">
        <f t="shared" si="234"/>
        <v>0</v>
      </c>
      <c r="M133" s="34">
        <f t="shared" si="174"/>
        <v>0</v>
      </c>
      <c r="N133" s="33">
        <f t="shared" si="235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36"/>
        <v>0</v>
      </c>
      <c r="W133" s="34">
        <f t="shared" si="177"/>
        <v>0</v>
      </c>
      <c r="X133" s="33">
        <f t="shared" si="237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38"/>
        <v>0</v>
      </c>
      <c r="AG133" s="34">
        <f t="shared" si="180"/>
        <v>0</v>
      </c>
      <c r="AH133" s="33">
        <f t="shared" si="239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40"/>
        <v>0</v>
      </c>
      <c r="AQ133" s="34">
        <f t="shared" si="183"/>
        <v>0</v>
      </c>
      <c r="AR133" s="33">
        <f t="shared" si="241"/>
        <v>0</v>
      </c>
      <c r="AS133" s="34">
        <f t="shared" si="114"/>
        <v>0</v>
      </c>
      <c r="AT133" s="33">
        <f t="shared" si="242"/>
        <v>0</v>
      </c>
      <c r="AU133" s="34">
        <f t="shared" si="186"/>
        <v>0</v>
      </c>
      <c r="AV133" s="33">
        <f t="shared" si="243"/>
        <v>0</v>
      </c>
      <c r="AW133" s="34">
        <f t="shared" si="116"/>
        <v>0</v>
      </c>
      <c r="AX133" s="57">
        <f t="shared" si="119"/>
        <v>0</v>
      </c>
    </row>
    <row r="134" spans="1:50" s="11" customFormat="1" ht="15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33"/>
        <v>0</v>
      </c>
      <c r="F134" s="74"/>
      <c r="G134" s="74"/>
      <c r="H134" s="75"/>
      <c r="I134" s="75"/>
      <c r="J134" s="75"/>
      <c r="K134" s="75"/>
      <c r="L134" s="33">
        <f t="shared" si="234"/>
        <v>0</v>
      </c>
      <c r="M134" s="34">
        <f t="shared" si="174"/>
        <v>0</v>
      </c>
      <c r="N134" s="33">
        <f t="shared" si="235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36"/>
        <v>0</v>
      </c>
      <c r="W134" s="34">
        <f t="shared" si="177"/>
        <v>0</v>
      </c>
      <c r="X134" s="33">
        <f t="shared" si="237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38"/>
        <v>0</v>
      </c>
      <c r="AG134" s="34">
        <f t="shared" si="180"/>
        <v>0</v>
      </c>
      <c r="AH134" s="33">
        <f t="shared" si="239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40"/>
        <v>0</v>
      </c>
      <c r="AQ134" s="34">
        <f t="shared" si="183"/>
        <v>0</v>
      </c>
      <c r="AR134" s="33">
        <f t="shared" si="241"/>
        <v>0</v>
      </c>
      <c r="AS134" s="34">
        <f t="shared" si="114"/>
        <v>0</v>
      </c>
      <c r="AT134" s="33">
        <f t="shared" si="242"/>
        <v>0</v>
      </c>
      <c r="AU134" s="34">
        <f t="shared" si="186"/>
        <v>0</v>
      </c>
      <c r="AV134" s="33">
        <f t="shared" si="243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44">SUM(D136:D139)</f>
        <v>0</v>
      </c>
      <c r="E135" s="40">
        <f t="shared" si="244"/>
        <v>0</v>
      </c>
      <c r="F135" s="40">
        <f t="shared" si="244"/>
        <v>0</v>
      </c>
      <c r="G135" s="40">
        <f t="shared" si="244"/>
        <v>0</v>
      </c>
      <c r="H135" s="40">
        <f t="shared" si="244"/>
        <v>0</v>
      </c>
      <c r="I135" s="40">
        <f t="shared" si="244"/>
        <v>0</v>
      </c>
      <c r="J135" s="40">
        <f t="shared" si="244"/>
        <v>0</v>
      </c>
      <c r="K135" s="40">
        <f t="shared" si="244"/>
        <v>0</v>
      </c>
      <c r="L135" s="40">
        <f t="shared" si="244"/>
        <v>0</v>
      </c>
      <c r="M135" s="26">
        <f t="shared" si="174"/>
        <v>0</v>
      </c>
      <c r="N135" s="40">
        <f t="shared" si="244"/>
        <v>0</v>
      </c>
      <c r="O135" s="26">
        <f t="shared" si="102"/>
        <v>0</v>
      </c>
      <c r="P135" s="40">
        <f t="shared" ref="P135" si="245">SUM(P136:P139)</f>
        <v>0</v>
      </c>
      <c r="Q135" s="40">
        <f t="shared" ref="Q135" si="246">SUM(Q136:Q139)</f>
        <v>0</v>
      </c>
      <c r="R135" s="40">
        <f t="shared" ref="R135" si="247">SUM(R136:R139)</f>
        <v>0</v>
      </c>
      <c r="S135" s="40">
        <f t="shared" ref="S135" si="248">SUM(S136:S139)</f>
        <v>0</v>
      </c>
      <c r="T135" s="40">
        <f t="shared" ref="T135" si="249">SUM(T136:T139)</f>
        <v>0</v>
      </c>
      <c r="U135" s="40">
        <f t="shared" ref="U135" si="250">SUM(U136:U139)</f>
        <v>0</v>
      </c>
      <c r="V135" s="40">
        <f t="shared" ref="V135" si="251">SUM(V136:V139)</f>
        <v>0</v>
      </c>
      <c r="W135" s="26">
        <f t="shared" si="177"/>
        <v>0</v>
      </c>
      <c r="X135" s="40">
        <f t="shared" ref="X135" si="252">SUM(X136:X139)</f>
        <v>0</v>
      </c>
      <c r="Y135" s="26">
        <f t="shared" si="106"/>
        <v>0</v>
      </c>
      <c r="Z135" s="40">
        <f t="shared" ref="Z135" si="253">SUM(Z136:Z139)</f>
        <v>0</v>
      </c>
      <c r="AA135" s="40">
        <f t="shared" ref="AA135" si="254">SUM(AA136:AA139)</f>
        <v>0</v>
      </c>
      <c r="AB135" s="40">
        <f t="shared" ref="AB135" si="255">SUM(AB136:AB139)</f>
        <v>0</v>
      </c>
      <c r="AC135" s="40">
        <f t="shared" ref="AC135" si="256">SUM(AC136:AC139)</f>
        <v>0</v>
      </c>
      <c r="AD135" s="40">
        <f t="shared" ref="AD135" si="257">SUM(AD136:AD139)</f>
        <v>0</v>
      </c>
      <c r="AE135" s="40">
        <f t="shared" ref="AE135" si="258">SUM(AE136:AE139)</f>
        <v>0</v>
      </c>
      <c r="AF135" s="40">
        <f t="shared" ref="AF135" si="259">SUM(AF136:AF139)</f>
        <v>0</v>
      </c>
      <c r="AG135" s="26">
        <f t="shared" si="180"/>
        <v>0</v>
      </c>
      <c r="AH135" s="40">
        <f t="shared" ref="AH135" si="260">SUM(AH136:AH139)</f>
        <v>0</v>
      </c>
      <c r="AI135" s="26">
        <f t="shared" si="110"/>
        <v>0</v>
      </c>
      <c r="AJ135" s="40">
        <f t="shared" ref="AJ135" si="261">SUM(AJ136:AJ139)</f>
        <v>0</v>
      </c>
      <c r="AK135" s="40">
        <f t="shared" ref="AK135" si="262">SUM(AK136:AK139)</f>
        <v>0</v>
      </c>
      <c r="AL135" s="40">
        <f t="shared" ref="AL135" si="263">SUM(AL136:AL139)</f>
        <v>0</v>
      </c>
      <c r="AM135" s="40">
        <f t="shared" ref="AM135" si="264">SUM(AM136:AM139)</f>
        <v>0</v>
      </c>
      <c r="AN135" s="40">
        <f t="shared" ref="AN135" si="265">SUM(AN136:AN139)</f>
        <v>0</v>
      </c>
      <c r="AO135" s="40">
        <f t="shared" ref="AO135" si="266">SUM(AO136:AO139)</f>
        <v>0</v>
      </c>
      <c r="AP135" s="40">
        <f t="shared" ref="AP135" si="267">SUM(AP136:AP139)</f>
        <v>0</v>
      </c>
      <c r="AQ135" s="26">
        <f t="shared" si="183"/>
        <v>0</v>
      </c>
      <c r="AR135" s="40">
        <f t="shared" ref="AR135" si="268">SUM(AR136:AR139)</f>
        <v>0</v>
      </c>
      <c r="AS135" s="26">
        <f t="shared" si="114"/>
        <v>0</v>
      </c>
      <c r="AT135" s="40">
        <f t="shared" ref="AT135" si="269">SUM(AT136:AT139)</f>
        <v>0</v>
      </c>
      <c r="AU135" s="26">
        <f t="shared" si="186"/>
        <v>0</v>
      </c>
      <c r="AV135" s="40">
        <f t="shared" ref="AV135" si="270">SUM(AV136:AV139)</f>
        <v>0</v>
      </c>
      <c r="AW135" s="26">
        <f t="shared" si="116"/>
        <v>0</v>
      </c>
      <c r="AX135" s="40">
        <f t="shared" ref="AX135" si="271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72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73">F136+H136+J136</f>
        <v>0</v>
      </c>
      <c r="M136" s="34">
        <f t="shared" si="174"/>
        <v>0</v>
      </c>
      <c r="N136" s="33">
        <f t="shared" ref="N136:N138" si="274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75">P136+R136+T136</f>
        <v>0</v>
      </c>
      <c r="W136" s="34">
        <f t="shared" si="177"/>
        <v>0</v>
      </c>
      <c r="X136" s="33">
        <f t="shared" ref="X136:X138" si="276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77">Z136+AB136+AD136</f>
        <v>0</v>
      </c>
      <c r="AG136" s="34">
        <f t="shared" si="180"/>
        <v>0</v>
      </c>
      <c r="AH136" s="33">
        <f t="shared" ref="AH136:AH138" si="278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79">AJ136+AL136+AN136</f>
        <v>0</v>
      </c>
      <c r="AQ136" s="34">
        <f t="shared" si="183"/>
        <v>0</v>
      </c>
      <c r="AR136" s="33">
        <f t="shared" ref="AR136:AR138" si="280">AK136+AM136+AO136</f>
        <v>0</v>
      </c>
      <c r="AS136" s="34">
        <f t="shared" si="114"/>
        <v>0</v>
      </c>
      <c r="AT136" s="33">
        <f t="shared" ref="AT136:AT138" si="281">L136+V136+AF136+AP136</f>
        <v>0</v>
      </c>
      <c r="AU136" s="34">
        <f t="shared" si="186"/>
        <v>0</v>
      </c>
      <c r="AV136" s="33">
        <f t="shared" ref="AV136:AV138" si="282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72"/>
        <v>0</v>
      </c>
      <c r="F137" s="74"/>
      <c r="G137" s="74"/>
      <c r="H137" s="75"/>
      <c r="I137" s="75"/>
      <c r="J137" s="75"/>
      <c r="K137" s="75"/>
      <c r="L137" s="33">
        <f t="shared" si="273"/>
        <v>0</v>
      </c>
      <c r="M137" s="34">
        <f t="shared" si="174"/>
        <v>0</v>
      </c>
      <c r="N137" s="33">
        <f t="shared" si="274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75"/>
        <v>0</v>
      </c>
      <c r="W137" s="34">
        <f t="shared" si="177"/>
        <v>0</v>
      </c>
      <c r="X137" s="33">
        <f t="shared" si="276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77"/>
        <v>0</v>
      </c>
      <c r="AG137" s="34">
        <f t="shared" si="180"/>
        <v>0</v>
      </c>
      <c r="AH137" s="33">
        <f t="shared" si="278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79"/>
        <v>0</v>
      </c>
      <c r="AQ137" s="34">
        <f t="shared" si="183"/>
        <v>0</v>
      </c>
      <c r="AR137" s="33">
        <f t="shared" si="280"/>
        <v>0</v>
      </c>
      <c r="AS137" s="34">
        <f t="shared" si="114"/>
        <v>0</v>
      </c>
      <c r="AT137" s="33">
        <f t="shared" si="281"/>
        <v>0</v>
      </c>
      <c r="AU137" s="34">
        <f t="shared" si="186"/>
        <v>0</v>
      </c>
      <c r="AV137" s="33">
        <f t="shared" si="282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72"/>
        <v>0</v>
      </c>
      <c r="F138" s="74"/>
      <c r="G138" s="74"/>
      <c r="H138" s="75"/>
      <c r="I138" s="75"/>
      <c r="J138" s="75"/>
      <c r="K138" s="75"/>
      <c r="L138" s="33">
        <f t="shared" si="273"/>
        <v>0</v>
      </c>
      <c r="M138" s="34">
        <f t="shared" si="174"/>
        <v>0</v>
      </c>
      <c r="N138" s="33">
        <f t="shared" si="274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75"/>
        <v>0</v>
      </c>
      <c r="W138" s="34">
        <f t="shared" si="177"/>
        <v>0</v>
      </c>
      <c r="X138" s="33">
        <f t="shared" si="276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77"/>
        <v>0</v>
      </c>
      <c r="AG138" s="34">
        <f t="shared" si="180"/>
        <v>0</v>
      </c>
      <c r="AH138" s="33">
        <f t="shared" si="278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79"/>
        <v>0</v>
      </c>
      <c r="AQ138" s="34">
        <f t="shared" si="183"/>
        <v>0</v>
      </c>
      <c r="AR138" s="33">
        <f t="shared" si="280"/>
        <v>0</v>
      </c>
      <c r="AS138" s="34">
        <f t="shared" si="114"/>
        <v>0</v>
      </c>
      <c r="AT138" s="33">
        <f t="shared" si="281"/>
        <v>0</v>
      </c>
      <c r="AU138" s="34">
        <f t="shared" si="186"/>
        <v>0</v>
      </c>
      <c r="AV138" s="33">
        <f t="shared" si="282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83">SUM(C139:D139)</f>
        <v>0</v>
      </c>
      <c r="F139" s="74"/>
      <c r="G139" s="74"/>
      <c r="H139" s="75"/>
      <c r="I139" s="75"/>
      <c r="J139" s="75"/>
      <c r="K139" s="75"/>
      <c r="L139" s="33">
        <f t="shared" ref="L139" si="284">F139+H139+J139</f>
        <v>0</v>
      </c>
      <c r="M139" s="34">
        <f t="shared" ref="M139:M140" si="285">(IFERROR(L139/$E139,0))</f>
        <v>0</v>
      </c>
      <c r="N139" s="33">
        <f t="shared" ref="N139" si="286">G139+I139+K139</f>
        <v>0</v>
      </c>
      <c r="O139" s="34">
        <f t="shared" ref="O139:O140" si="287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88">P139+R139+T139</f>
        <v>0</v>
      </c>
      <c r="W139" s="34">
        <f t="shared" ref="W139:W140" si="289">(IFERROR(V139/$E139,0))</f>
        <v>0</v>
      </c>
      <c r="X139" s="33">
        <f t="shared" ref="X139" si="290">Q139+S139+U139</f>
        <v>0</v>
      </c>
      <c r="Y139" s="34">
        <f t="shared" ref="Y139:Y140" si="291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92">Z139+AB139+AD139</f>
        <v>0</v>
      </c>
      <c r="AG139" s="34">
        <f t="shared" ref="AG139:AG140" si="293">(IFERROR(AF139/$E139,0))</f>
        <v>0</v>
      </c>
      <c r="AH139" s="33">
        <f t="shared" ref="AH139" si="294">AA139+AC139+AE139</f>
        <v>0</v>
      </c>
      <c r="AI139" s="34">
        <f t="shared" ref="AI139:AI140" si="295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96">AJ139+AL139+AN139</f>
        <v>0</v>
      </c>
      <c r="AQ139" s="34">
        <f t="shared" ref="AQ139:AQ140" si="297">(IFERROR(AP139/$E139,0))</f>
        <v>0</v>
      </c>
      <c r="AR139" s="33">
        <f t="shared" ref="AR139" si="298">AK139+AM139+AO139</f>
        <v>0</v>
      </c>
      <c r="AS139" s="34">
        <f t="shared" ref="AS139:AS140" si="299">(IFERROR(AR139/AP139,0))</f>
        <v>0</v>
      </c>
      <c r="AT139" s="33">
        <f t="shared" ref="AT139" si="300">L139+V139+AF139+AP139</f>
        <v>0</v>
      </c>
      <c r="AU139" s="34">
        <f t="shared" ref="AU139:AU140" si="301">(IFERROR(AT139/$E139,0))</f>
        <v>0</v>
      </c>
      <c r="AV139" s="33">
        <f t="shared" ref="AV139" si="302">N139+X139+AH139+AR139</f>
        <v>0</v>
      </c>
      <c r="AW139" s="34">
        <f t="shared" ref="AW139:AW140" si="303">(IFERROR(AV139/AT139,0))</f>
        <v>0</v>
      </c>
      <c r="AX139" s="57">
        <f t="shared" ref="AX139" si="304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305">SUM(E141:E142)</f>
        <v>0</v>
      </c>
      <c r="F140" s="40">
        <f t="shared" si="305"/>
        <v>0</v>
      </c>
      <c r="G140" s="40">
        <f t="shared" si="305"/>
        <v>0</v>
      </c>
      <c r="H140" s="40">
        <f t="shared" si="305"/>
        <v>0</v>
      </c>
      <c r="I140" s="40">
        <f t="shared" si="305"/>
        <v>0</v>
      </c>
      <c r="J140" s="40">
        <f t="shared" si="305"/>
        <v>0</v>
      </c>
      <c r="K140" s="40">
        <f t="shared" si="305"/>
        <v>0</v>
      </c>
      <c r="L140" s="40">
        <f>SUM(L141:L142)</f>
        <v>0</v>
      </c>
      <c r="M140" s="26">
        <f t="shared" si="285"/>
        <v>0</v>
      </c>
      <c r="N140" s="40">
        <f t="shared" ref="N140" si="306">SUM(N141)</f>
        <v>0</v>
      </c>
      <c r="O140" s="26">
        <f t="shared" si="287"/>
        <v>0</v>
      </c>
      <c r="P140" s="40">
        <f t="shared" ref="P140:V140" si="307">SUM(P141:P142)</f>
        <v>0</v>
      </c>
      <c r="Q140" s="40">
        <f t="shared" si="307"/>
        <v>0</v>
      </c>
      <c r="R140" s="40">
        <f t="shared" si="307"/>
        <v>0</v>
      </c>
      <c r="S140" s="40">
        <f t="shared" si="307"/>
        <v>0</v>
      </c>
      <c r="T140" s="40">
        <f t="shared" si="307"/>
        <v>0</v>
      </c>
      <c r="U140" s="40">
        <f t="shared" si="307"/>
        <v>0</v>
      </c>
      <c r="V140" s="40">
        <f t="shared" si="307"/>
        <v>0</v>
      </c>
      <c r="W140" s="26">
        <f t="shared" si="289"/>
        <v>0</v>
      </c>
      <c r="X140" s="40">
        <f t="shared" ref="X140" si="308">SUM(X141)</f>
        <v>0</v>
      </c>
      <c r="Y140" s="26">
        <f t="shared" si="291"/>
        <v>0</v>
      </c>
      <c r="Z140" s="40">
        <f t="shared" ref="Z140:AF140" si="309">SUM(Z141:Z142)</f>
        <v>0</v>
      </c>
      <c r="AA140" s="40">
        <f t="shared" si="309"/>
        <v>0</v>
      </c>
      <c r="AB140" s="40">
        <f t="shared" si="309"/>
        <v>0</v>
      </c>
      <c r="AC140" s="40">
        <f t="shared" si="309"/>
        <v>0</v>
      </c>
      <c r="AD140" s="40">
        <f t="shared" si="309"/>
        <v>0</v>
      </c>
      <c r="AE140" s="40">
        <f t="shared" si="309"/>
        <v>0</v>
      </c>
      <c r="AF140" s="40">
        <f t="shared" si="309"/>
        <v>0</v>
      </c>
      <c r="AG140" s="26">
        <f t="shared" si="293"/>
        <v>0</v>
      </c>
      <c r="AH140" s="40">
        <f t="shared" ref="AH140" si="310">SUM(AH141)</f>
        <v>0</v>
      </c>
      <c r="AI140" s="26">
        <f t="shared" si="295"/>
        <v>0</v>
      </c>
      <c r="AJ140" s="40">
        <f t="shared" ref="AJ140:AP140" si="311">SUM(AJ141:AJ142)</f>
        <v>0</v>
      </c>
      <c r="AK140" s="40">
        <f t="shared" si="311"/>
        <v>0</v>
      </c>
      <c r="AL140" s="40">
        <f t="shared" si="311"/>
        <v>0</v>
      </c>
      <c r="AM140" s="40">
        <f t="shared" si="311"/>
        <v>0</v>
      </c>
      <c r="AN140" s="40">
        <f t="shared" si="311"/>
        <v>0</v>
      </c>
      <c r="AO140" s="40">
        <f t="shared" si="311"/>
        <v>0</v>
      </c>
      <c r="AP140" s="40">
        <f t="shared" si="311"/>
        <v>0</v>
      </c>
      <c r="AQ140" s="26">
        <f t="shared" si="297"/>
        <v>0</v>
      </c>
      <c r="AR140" s="40">
        <f t="shared" ref="AR140" si="312">SUM(AR141)</f>
        <v>0</v>
      </c>
      <c r="AS140" s="26">
        <f t="shared" si="299"/>
        <v>0</v>
      </c>
      <c r="AT140" s="40">
        <f t="shared" ref="AT140" si="313">SUM(AT141:AT142)</f>
        <v>0</v>
      </c>
      <c r="AU140" s="26">
        <f t="shared" si="301"/>
        <v>0</v>
      </c>
      <c r="AV140" s="40">
        <f t="shared" ref="AV140" si="314">SUM(AV141)</f>
        <v>0</v>
      </c>
      <c r="AW140" s="26">
        <f t="shared" si="303"/>
        <v>0</v>
      </c>
      <c r="AX140" s="40">
        <f t="shared" ref="AX140" si="315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16">L141+V141+AF141+AP141</f>
        <v>0</v>
      </c>
      <c r="AU141" s="34">
        <f>(IFERROR(AT141/$E141,0))</f>
        <v>0</v>
      </c>
      <c r="AV141" s="33">
        <f t="shared" ref="AV141:AV142" si="317">N141+X141+AH141+AR141</f>
        <v>0</v>
      </c>
      <c r="AW141" s="34">
        <f>(IFERROR(AV141/AT141,0))</f>
        <v>0</v>
      </c>
      <c r="AX141" s="57">
        <f t="shared" ref="AX141:AX142" si="318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16"/>
        <v>0</v>
      </c>
      <c r="AU142" s="34">
        <f>(IFERROR(AT142/$E142,0))</f>
        <v>0</v>
      </c>
      <c r="AV142" s="33">
        <f t="shared" si="317"/>
        <v>0</v>
      </c>
      <c r="AW142" s="34">
        <f>(IFERROR(AV142/AT142,0))</f>
        <v>0</v>
      </c>
      <c r="AX142" s="57">
        <f t="shared" si="318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319">SUM(C144:C146)</f>
        <v>0</v>
      </c>
      <c r="D143" s="40">
        <f t="shared" si="319"/>
        <v>0</v>
      </c>
      <c r="E143" s="40">
        <f>SUM(E144:E146)</f>
        <v>0</v>
      </c>
      <c r="F143" s="67">
        <f t="shared" ref="F143:N143" si="320">SUM(F144:F146)</f>
        <v>0</v>
      </c>
      <c r="G143" s="67">
        <f t="shared" si="320"/>
        <v>0</v>
      </c>
      <c r="H143" s="67">
        <f t="shared" si="320"/>
        <v>0</v>
      </c>
      <c r="I143" s="67">
        <f t="shared" si="320"/>
        <v>0</v>
      </c>
      <c r="J143" s="67">
        <f t="shared" si="320"/>
        <v>0</v>
      </c>
      <c r="K143" s="67">
        <f t="shared" si="320"/>
        <v>0</v>
      </c>
      <c r="L143" s="40">
        <f t="shared" si="320"/>
        <v>0</v>
      </c>
      <c r="M143" s="26">
        <f>(IFERROR(L143/$E143,0))</f>
        <v>0</v>
      </c>
      <c r="N143" s="40">
        <f t="shared" si="320"/>
        <v>0</v>
      </c>
      <c r="O143" s="26">
        <f>(IFERROR(N143/L143,0))</f>
        <v>0</v>
      </c>
      <c r="P143" s="67">
        <f t="shared" ref="P143:V143" si="321">SUM(P144:P146)</f>
        <v>0</v>
      </c>
      <c r="Q143" s="67">
        <f>SUM(Q144:Q146)</f>
        <v>0</v>
      </c>
      <c r="R143" s="67">
        <f t="shared" si="321"/>
        <v>0</v>
      </c>
      <c r="S143" s="67">
        <f t="shared" si="321"/>
        <v>0</v>
      </c>
      <c r="T143" s="67">
        <f t="shared" si="321"/>
        <v>0</v>
      </c>
      <c r="U143" s="67">
        <f t="shared" si="321"/>
        <v>0</v>
      </c>
      <c r="V143" s="40">
        <f t="shared" si="321"/>
        <v>0</v>
      </c>
      <c r="W143" s="26">
        <f>(IFERROR(V143/$E143,0))</f>
        <v>0</v>
      </c>
      <c r="X143" s="40">
        <f t="shared" ref="X143" si="322">SUM(X144:X146)</f>
        <v>0</v>
      </c>
      <c r="Y143" s="26">
        <f>(IFERROR(X143/V143,0))</f>
        <v>0</v>
      </c>
      <c r="Z143" s="40">
        <f t="shared" ref="Z143:AF143" si="323">SUM(Z144:Z146)</f>
        <v>0</v>
      </c>
      <c r="AA143" s="40">
        <f t="shared" si="323"/>
        <v>0</v>
      </c>
      <c r="AB143" s="40">
        <f t="shared" si="323"/>
        <v>0</v>
      </c>
      <c r="AC143" s="40">
        <f t="shared" si="323"/>
        <v>0</v>
      </c>
      <c r="AD143" s="40">
        <f t="shared" si="323"/>
        <v>0</v>
      </c>
      <c r="AE143" s="40">
        <f t="shared" si="323"/>
        <v>0</v>
      </c>
      <c r="AF143" s="40">
        <f t="shared" si="323"/>
        <v>0</v>
      </c>
      <c r="AG143" s="26">
        <f>(IFERROR(AF143/$E143,0))</f>
        <v>0</v>
      </c>
      <c r="AH143" s="40">
        <f t="shared" ref="AH143" si="324">SUM(AH144:AH146)</f>
        <v>0</v>
      </c>
      <c r="AI143" s="26">
        <f>(IFERROR(AH143/AF143,0))</f>
        <v>0</v>
      </c>
      <c r="AJ143" s="40">
        <f t="shared" ref="AJ143:AP143" si="325">SUM(AJ144:AJ146)</f>
        <v>0</v>
      </c>
      <c r="AK143" s="40">
        <f t="shared" si="325"/>
        <v>0</v>
      </c>
      <c r="AL143" s="40">
        <f t="shared" si="325"/>
        <v>0</v>
      </c>
      <c r="AM143" s="40">
        <f t="shared" si="325"/>
        <v>0</v>
      </c>
      <c r="AN143" s="40">
        <f t="shared" si="325"/>
        <v>0</v>
      </c>
      <c r="AO143" s="40">
        <f t="shared" si="325"/>
        <v>0</v>
      </c>
      <c r="AP143" s="40">
        <f t="shared" si="325"/>
        <v>0</v>
      </c>
      <c r="AQ143" s="26">
        <f>(IFERROR(AP143/$E143,0))</f>
        <v>0</v>
      </c>
      <c r="AR143" s="40">
        <f t="shared" ref="AR143" si="326">SUM(AR144:AR146)</f>
        <v>0</v>
      </c>
      <c r="AS143" s="26">
        <f>(IFERROR(AR143/AP143,0))</f>
        <v>0</v>
      </c>
      <c r="AT143" s="40">
        <f t="shared" ref="AT143" si="327">SUM(AT144:AT146)</f>
        <v>0</v>
      </c>
      <c r="AU143" s="26">
        <f>(IFERROR(AT143/$E143,0))</f>
        <v>0</v>
      </c>
      <c r="AV143" s="40">
        <f t="shared" ref="AV143" si="328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329">SUM(C144:D144)</f>
        <v>0</v>
      </c>
      <c r="F144" s="74"/>
      <c r="G144" s="74"/>
      <c r="H144" s="75"/>
      <c r="I144" s="75"/>
      <c r="J144" s="75"/>
      <c r="K144" s="75"/>
      <c r="L144" s="33">
        <f t="shared" ref="L144:L146" si="330">F144+H144+J144</f>
        <v>0</v>
      </c>
      <c r="M144" s="34">
        <f t="shared" ref="M144:M146" si="331">(IFERROR(L144/$E144,0))</f>
        <v>0</v>
      </c>
      <c r="N144" s="33">
        <f t="shared" ref="N144:N146" si="332">G144+I144+K144</f>
        <v>0</v>
      </c>
      <c r="O144" s="34">
        <f t="shared" ref="O144:O146" si="333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334">P144+R144+T144</f>
        <v>0</v>
      </c>
      <c r="W144" s="34">
        <f t="shared" ref="W144:W146" si="335">(IFERROR(V144/$E144,0))</f>
        <v>0</v>
      </c>
      <c r="X144" s="33">
        <f t="shared" ref="X144:X146" si="336">Q144+S144+U144</f>
        <v>0</v>
      </c>
      <c r="Y144" s="34">
        <f t="shared" ref="Y144:Y146" si="337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38">Z144+AB144+AD144</f>
        <v>0</v>
      </c>
      <c r="AG144" s="34">
        <f t="shared" ref="AG144:AG146" si="339">(IFERROR(AF144/$E144,0))</f>
        <v>0</v>
      </c>
      <c r="AH144" s="33">
        <f t="shared" ref="AH144:AH146" si="340">AA144+AC144+AE144</f>
        <v>0</v>
      </c>
      <c r="AI144" s="34">
        <f t="shared" ref="AI144:AI146" si="341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42">AJ144+AL144+AN144</f>
        <v>0</v>
      </c>
      <c r="AQ144" s="34">
        <f t="shared" ref="AQ144:AQ146" si="343">(IFERROR(AP144/$E144,0))</f>
        <v>0</v>
      </c>
      <c r="AR144" s="33">
        <f t="shared" ref="AR144:AR146" si="344">AK144+AM144+AO144</f>
        <v>0</v>
      </c>
      <c r="AS144" s="34">
        <f t="shared" ref="AS144:AS146" si="345">(IFERROR(AR144/AP144,0))</f>
        <v>0</v>
      </c>
      <c r="AT144" s="33">
        <f t="shared" ref="AT144:AT146" si="346">L144+V144+AF144+AP144</f>
        <v>0</v>
      </c>
      <c r="AU144" s="34">
        <f t="shared" ref="AU144:AU146" si="347">(IFERROR(AT144/$E144,0))</f>
        <v>0</v>
      </c>
      <c r="AV144" s="33">
        <f t="shared" ref="AV144:AV146" si="348">N144+X144+AH144+AR144</f>
        <v>0</v>
      </c>
      <c r="AW144" s="34">
        <f t="shared" ref="AW144:AW146" si="349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329"/>
        <v>0</v>
      </c>
      <c r="F145" s="81"/>
      <c r="G145" s="81"/>
      <c r="H145" s="82"/>
      <c r="I145" s="82"/>
      <c r="J145" s="82"/>
      <c r="K145" s="82"/>
      <c r="L145" s="33">
        <f t="shared" si="330"/>
        <v>0</v>
      </c>
      <c r="M145" s="34">
        <f t="shared" si="331"/>
        <v>0</v>
      </c>
      <c r="N145" s="33">
        <f t="shared" si="332"/>
        <v>0</v>
      </c>
      <c r="O145" s="34">
        <f t="shared" si="333"/>
        <v>0</v>
      </c>
      <c r="P145" s="56"/>
      <c r="Q145" s="56"/>
      <c r="R145" s="36"/>
      <c r="S145" s="36"/>
      <c r="T145" s="36"/>
      <c r="U145" s="36"/>
      <c r="V145" s="33">
        <f t="shared" si="334"/>
        <v>0</v>
      </c>
      <c r="W145" s="34">
        <f t="shared" si="335"/>
        <v>0</v>
      </c>
      <c r="X145" s="33">
        <f t="shared" si="336"/>
        <v>0</v>
      </c>
      <c r="Y145" s="34">
        <f t="shared" si="337"/>
        <v>0</v>
      </c>
      <c r="Z145" s="36"/>
      <c r="AA145" s="36"/>
      <c r="AB145" s="36"/>
      <c r="AC145" s="36"/>
      <c r="AD145" s="36"/>
      <c r="AE145" s="36"/>
      <c r="AF145" s="33">
        <f t="shared" si="338"/>
        <v>0</v>
      </c>
      <c r="AG145" s="34">
        <f t="shared" si="339"/>
        <v>0</v>
      </c>
      <c r="AH145" s="33">
        <f t="shared" si="340"/>
        <v>0</v>
      </c>
      <c r="AI145" s="34">
        <f t="shared" si="341"/>
        <v>0</v>
      </c>
      <c r="AJ145" s="36"/>
      <c r="AK145" s="36"/>
      <c r="AL145" s="36"/>
      <c r="AM145" s="36"/>
      <c r="AN145" s="36"/>
      <c r="AO145" s="36"/>
      <c r="AP145" s="33">
        <f t="shared" si="342"/>
        <v>0</v>
      </c>
      <c r="AQ145" s="34">
        <f t="shared" si="343"/>
        <v>0</v>
      </c>
      <c r="AR145" s="33">
        <f t="shared" si="344"/>
        <v>0</v>
      </c>
      <c r="AS145" s="34">
        <f t="shared" si="345"/>
        <v>0</v>
      </c>
      <c r="AT145" s="33">
        <f t="shared" si="346"/>
        <v>0</v>
      </c>
      <c r="AU145" s="34">
        <f t="shared" si="347"/>
        <v>0</v>
      </c>
      <c r="AV145" s="33">
        <f t="shared" si="348"/>
        <v>0</v>
      </c>
      <c r="AW145" s="34">
        <f t="shared" si="349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329"/>
        <v>0</v>
      </c>
      <c r="F146" s="84"/>
      <c r="G146" s="84"/>
      <c r="H146" s="85"/>
      <c r="I146" s="85"/>
      <c r="J146" s="85"/>
      <c r="K146" s="85"/>
      <c r="L146" s="33">
        <f t="shared" si="330"/>
        <v>0</v>
      </c>
      <c r="M146" s="46">
        <f t="shared" si="331"/>
        <v>0</v>
      </c>
      <c r="N146" s="45">
        <f t="shared" si="332"/>
        <v>0</v>
      </c>
      <c r="O146" s="46">
        <f t="shared" si="333"/>
        <v>0</v>
      </c>
      <c r="P146" s="86"/>
      <c r="Q146" s="86"/>
      <c r="R146" s="80"/>
      <c r="S146" s="80"/>
      <c r="T146" s="80"/>
      <c r="U146" s="80"/>
      <c r="V146" s="33">
        <f t="shared" si="334"/>
        <v>0</v>
      </c>
      <c r="W146" s="46">
        <f t="shared" si="335"/>
        <v>0</v>
      </c>
      <c r="X146" s="45">
        <f t="shared" si="336"/>
        <v>0</v>
      </c>
      <c r="Y146" s="46">
        <f t="shared" si="337"/>
        <v>0</v>
      </c>
      <c r="Z146" s="80"/>
      <c r="AA146" s="80"/>
      <c r="AB146" s="80"/>
      <c r="AC146" s="80"/>
      <c r="AD146" s="80"/>
      <c r="AE146" s="80"/>
      <c r="AF146" s="33">
        <f t="shared" si="338"/>
        <v>0</v>
      </c>
      <c r="AG146" s="46">
        <f t="shared" si="339"/>
        <v>0</v>
      </c>
      <c r="AH146" s="45">
        <f t="shared" si="340"/>
        <v>0</v>
      </c>
      <c r="AI146" s="46">
        <f t="shared" si="341"/>
        <v>0</v>
      </c>
      <c r="AJ146" s="80"/>
      <c r="AK146" s="80"/>
      <c r="AL146" s="80"/>
      <c r="AM146" s="80"/>
      <c r="AN146" s="80"/>
      <c r="AO146" s="80"/>
      <c r="AP146" s="33">
        <f t="shared" si="342"/>
        <v>0</v>
      </c>
      <c r="AQ146" s="46">
        <f t="shared" si="343"/>
        <v>0</v>
      </c>
      <c r="AR146" s="45">
        <f t="shared" si="344"/>
        <v>0</v>
      </c>
      <c r="AS146" s="46">
        <f t="shared" si="345"/>
        <v>0</v>
      </c>
      <c r="AT146" s="33">
        <f t="shared" si="346"/>
        <v>0</v>
      </c>
      <c r="AU146" s="46">
        <f t="shared" si="347"/>
        <v>0</v>
      </c>
      <c r="AV146" s="33">
        <f t="shared" si="348"/>
        <v>0</v>
      </c>
      <c r="AW146" s="46">
        <f t="shared" si="349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50">C24+C47+C83+C113+C129+C131+C135+C140+C143</f>
        <v>0</v>
      </c>
      <c r="D147" s="50">
        <f t="shared" si="350"/>
        <v>0</v>
      </c>
      <c r="E147" s="50">
        <f>E24+E47+E83+E113+E129+E131+E135+E140+E143</f>
        <v>0</v>
      </c>
      <c r="F147" s="50">
        <f t="shared" ref="F147:N147" si="351">F24+F47+F83+F113+F129+F131+F135+F140+F143</f>
        <v>0</v>
      </c>
      <c r="G147" s="50">
        <f t="shared" si="351"/>
        <v>0</v>
      </c>
      <c r="H147" s="50">
        <f t="shared" si="351"/>
        <v>0</v>
      </c>
      <c r="I147" s="50">
        <f t="shared" si="351"/>
        <v>0</v>
      </c>
      <c r="J147" s="50">
        <f t="shared" si="351"/>
        <v>0</v>
      </c>
      <c r="K147" s="50">
        <f t="shared" si="351"/>
        <v>0</v>
      </c>
      <c r="L147" s="50">
        <f t="shared" si="351"/>
        <v>0</v>
      </c>
      <c r="M147" s="49">
        <f>(IFERROR(L147/$E147,0))</f>
        <v>0</v>
      </c>
      <c r="N147" s="50">
        <f t="shared" si="351"/>
        <v>0</v>
      </c>
      <c r="O147" s="49">
        <f>(IFERROR(N147/L147,0))</f>
        <v>0</v>
      </c>
      <c r="P147" s="50">
        <f t="shared" ref="P147:X147" si="352">P24+P47+P83+P113+P129+P131+P135+P140+P143</f>
        <v>0</v>
      </c>
      <c r="Q147" s="50">
        <f t="shared" si="352"/>
        <v>0</v>
      </c>
      <c r="R147" s="50">
        <f t="shared" si="352"/>
        <v>0</v>
      </c>
      <c r="S147" s="50">
        <f t="shared" si="352"/>
        <v>0</v>
      </c>
      <c r="T147" s="50">
        <f t="shared" si="352"/>
        <v>0</v>
      </c>
      <c r="U147" s="50">
        <f t="shared" si="352"/>
        <v>0</v>
      </c>
      <c r="V147" s="50">
        <f t="shared" si="352"/>
        <v>0</v>
      </c>
      <c r="W147" s="49">
        <f>(IFERROR(V147/$E147,0))</f>
        <v>0</v>
      </c>
      <c r="X147" s="50">
        <f t="shared" si="352"/>
        <v>0</v>
      </c>
      <c r="Y147" s="49">
        <f>(IFERROR(X147/V147,0))</f>
        <v>0</v>
      </c>
      <c r="Z147" s="50">
        <f t="shared" ref="Z147:AH147" si="353">Z24+Z47+Z83+Z113+Z129+Z131+Z135+Z140+Z143</f>
        <v>0</v>
      </c>
      <c r="AA147" s="50">
        <f t="shared" si="353"/>
        <v>0</v>
      </c>
      <c r="AB147" s="50">
        <f t="shared" si="353"/>
        <v>0</v>
      </c>
      <c r="AC147" s="50">
        <f t="shared" si="353"/>
        <v>0</v>
      </c>
      <c r="AD147" s="50">
        <f t="shared" si="353"/>
        <v>0</v>
      </c>
      <c r="AE147" s="50">
        <f t="shared" si="353"/>
        <v>0</v>
      </c>
      <c r="AF147" s="50">
        <f t="shared" si="353"/>
        <v>0</v>
      </c>
      <c r="AG147" s="49">
        <f>(IFERROR(AF147/$E147,0))</f>
        <v>0</v>
      </c>
      <c r="AH147" s="50">
        <f t="shared" si="353"/>
        <v>0</v>
      </c>
      <c r="AI147" s="49">
        <f>(IFERROR(AH147/AF147,0))</f>
        <v>0</v>
      </c>
      <c r="AJ147" s="50">
        <f t="shared" ref="AJ147:AX147" si="354">AJ24+AJ47+AJ83+AJ113+AJ129+AJ131+AJ135+AJ140+AJ143</f>
        <v>0</v>
      </c>
      <c r="AK147" s="50">
        <f t="shared" si="354"/>
        <v>0</v>
      </c>
      <c r="AL147" s="50">
        <f t="shared" si="354"/>
        <v>0</v>
      </c>
      <c r="AM147" s="50">
        <f t="shared" si="354"/>
        <v>0</v>
      </c>
      <c r="AN147" s="50">
        <f t="shared" si="354"/>
        <v>0</v>
      </c>
      <c r="AO147" s="50">
        <f t="shared" si="354"/>
        <v>0</v>
      </c>
      <c r="AP147" s="50">
        <f t="shared" si="354"/>
        <v>0</v>
      </c>
      <c r="AQ147" s="49">
        <f>(IFERROR(AP147/$E147,0))</f>
        <v>0</v>
      </c>
      <c r="AR147" s="50">
        <f t="shared" si="354"/>
        <v>0</v>
      </c>
      <c r="AS147" s="49">
        <f>(IFERROR(AR147/AP147,0))</f>
        <v>0</v>
      </c>
      <c r="AT147" s="50">
        <f t="shared" si="354"/>
        <v>0</v>
      </c>
      <c r="AU147" s="49">
        <f>(IFERROR(AT147/$E147,0))</f>
        <v>0</v>
      </c>
      <c r="AV147" s="50">
        <f t="shared" si="354"/>
        <v>0</v>
      </c>
      <c r="AW147" s="49">
        <f>(IFERROR(AV147/AT147,0))</f>
        <v>0</v>
      </c>
      <c r="AX147" s="50">
        <f t="shared" si="354"/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rintOptions horizontalCentered="1"/>
  <pageMargins left="0" right="0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8"/>
  <sheetViews>
    <sheetView workbookViewId="0">
      <selection activeCell="B19" sqref="B19"/>
    </sheetView>
  </sheetViews>
  <sheetFormatPr baseColWidth="10" defaultRowHeight="12.75" x14ac:dyDescent="0.2"/>
  <cols>
    <col min="1" max="1" width="9.140625" style="1" customWidth="1"/>
    <col min="2" max="2" width="20.7109375" style="2" customWidth="1"/>
    <col min="3" max="3" width="13.7109375" style="2" customWidth="1"/>
    <col min="4" max="6" width="10.5703125" style="1" customWidth="1"/>
    <col min="7" max="7" width="12.7109375" style="1" hidden="1" customWidth="1"/>
    <col min="8" max="8" width="9.140625" style="1" customWidth="1"/>
    <col min="9" max="9" width="9.85546875" style="1" hidden="1" customWidth="1"/>
    <col min="10" max="10" width="9.85546875" style="1" customWidth="1"/>
    <col min="11" max="11" width="9.85546875" style="1" hidden="1" customWidth="1"/>
    <col min="12" max="12" width="9.85546875" style="1" customWidth="1"/>
    <col min="13" max="13" width="8.7109375" style="1" customWidth="1"/>
    <col min="14" max="15" width="9.7109375" style="1" hidden="1" customWidth="1"/>
    <col min="16" max="16" width="9.7109375" style="1" customWidth="1"/>
    <col min="17" max="17" width="9.42578125" style="1" hidden="1" customWidth="1"/>
    <col min="18" max="18" width="9.42578125" style="1" customWidth="1"/>
    <col min="19" max="19" width="11.140625" style="1" hidden="1" customWidth="1"/>
    <col min="20" max="20" width="11.140625" style="1" customWidth="1"/>
    <col min="21" max="21" width="11.140625" style="1" hidden="1" customWidth="1"/>
    <col min="22" max="22" width="9.42578125" style="1" customWidth="1"/>
    <col min="23" max="23" width="8.7109375" style="1" customWidth="1"/>
    <col min="24" max="24" width="0" style="1" hidden="1" customWidth="1"/>
    <col min="25" max="25" width="12.7109375" style="1" hidden="1" customWidth="1"/>
    <col min="26" max="26" width="11.42578125" style="1"/>
    <col min="27" max="27" width="0" style="1" hidden="1" customWidth="1"/>
    <col min="28" max="28" width="11.42578125" style="1"/>
    <col min="29" max="29" width="0" style="1" hidden="1" customWidth="1"/>
    <col min="30" max="30" width="11.42578125" style="1"/>
    <col min="31" max="31" width="0" style="1" hidden="1" customWidth="1"/>
    <col min="32" max="32" width="11.42578125" style="1"/>
    <col min="33" max="33" width="8.7109375" style="1" customWidth="1"/>
    <col min="34" max="35" width="0" style="1" hidden="1" customWidth="1"/>
    <col min="36" max="36" width="11.42578125" style="1"/>
    <col min="37" max="37" width="0" style="1" hidden="1" customWidth="1"/>
    <col min="38" max="38" width="11.42578125" style="1"/>
    <col min="39" max="39" width="0" style="1" hidden="1" customWidth="1"/>
    <col min="40" max="40" width="11.42578125" style="1"/>
    <col min="41" max="41" width="0" style="1" hidden="1" customWidth="1"/>
    <col min="42" max="42" width="11.42578125" style="1"/>
    <col min="43" max="43" width="8.7109375" style="1" customWidth="1"/>
    <col min="44" max="45" width="0" style="1" hidden="1" customWidth="1"/>
    <col min="46" max="46" width="11.42578125" style="1"/>
    <col min="47" max="47" width="8.7109375" style="1" customWidth="1"/>
    <col min="48" max="49" width="0" style="1" hidden="1" customWidth="1"/>
    <col min="50" max="50" width="9.7109375" style="1" customWidth="1"/>
    <col min="51" max="16384" width="11.42578125" style="1"/>
  </cols>
  <sheetData>
    <row r="2" spans="1:3" x14ac:dyDescent="0.2">
      <c r="B2" s="3"/>
      <c r="C2" s="3"/>
    </row>
    <row r="3" spans="1:3" x14ac:dyDescent="0.2">
      <c r="B3" s="3"/>
      <c r="C3" s="3"/>
    </row>
    <row r="4" spans="1:3" x14ac:dyDescent="0.2">
      <c r="B4" s="4"/>
      <c r="C4" s="4"/>
    </row>
    <row r="5" spans="1:3" s="7" customFormat="1" ht="8.25" x14ac:dyDescent="0.15">
      <c r="A5" s="5" t="s">
        <v>0</v>
      </c>
      <c r="B5" s="6" t="s">
        <v>1</v>
      </c>
      <c r="C5" s="6"/>
    </row>
    <row r="6" spans="1:3" s="7" customFormat="1" ht="8.25" x14ac:dyDescent="0.15">
      <c r="A6" s="5" t="s">
        <v>2</v>
      </c>
      <c r="B6" s="6" t="s">
        <v>3</v>
      </c>
      <c r="C6" s="6"/>
    </row>
    <row r="7" spans="1:3" s="7" customFormat="1" ht="8.25" x14ac:dyDescent="0.15">
      <c r="A7" s="5"/>
      <c r="B7" s="6" t="s">
        <v>4</v>
      </c>
      <c r="C7" s="6"/>
    </row>
    <row r="8" spans="1:3" s="7" customFormat="1" ht="8.25" x14ac:dyDescent="0.15">
      <c r="A8" s="5" t="s">
        <v>5</v>
      </c>
      <c r="B8" s="6" t="s">
        <v>6</v>
      </c>
      <c r="C8" s="6"/>
    </row>
    <row r="9" spans="1:3" s="7" customFormat="1" ht="8.25" x14ac:dyDescent="0.15">
      <c r="A9" s="5" t="s">
        <v>7</v>
      </c>
      <c r="B9" s="8" t="s">
        <v>158</v>
      </c>
      <c r="C9" s="8"/>
    </row>
    <row r="10" spans="1:3" s="7" customFormat="1" ht="8.25" x14ac:dyDescent="0.15">
      <c r="A10" s="5" t="s">
        <v>7</v>
      </c>
      <c r="B10" s="8" t="s">
        <v>170</v>
      </c>
      <c r="C10" s="8"/>
    </row>
    <row r="11" spans="1:3" s="7" customFormat="1" ht="8.25" x14ac:dyDescent="0.15">
      <c r="A11" s="5" t="s">
        <v>7</v>
      </c>
      <c r="B11" s="8" t="s">
        <v>157</v>
      </c>
      <c r="C11" s="8"/>
    </row>
    <row r="12" spans="1:3" s="7" customFormat="1" ht="8.25" x14ac:dyDescent="0.15">
      <c r="A12" s="5" t="s">
        <v>8</v>
      </c>
      <c r="B12" s="8" t="s">
        <v>159</v>
      </c>
      <c r="C12" s="8"/>
    </row>
    <row r="13" spans="1:3" s="7" customFormat="1" ht="8.25" x14ac:dyDescent="0.15">
      <c r="A13" s="5" t="s">
        <v>7</v>
      </c>
      <c r="B13" s="8" t="s">
        <v>160</v>
      </c>
      <c r="C13" s="8"/>
    </row>
    <row r="14" spans="1:3" s="7" customFormat="1" ht="8.25" x14ac:dyDescent="0.15">
      <c r="A14" s="5" t="s">
        <v>7</v>
      </c>
      <c r="B14" s="8" t="s">
        <v>161</v>
      </c>
      <c r="C14" s="8"/>
    </row>
    <row r="15" spans="1:3" s="7" customFormat="1" ht="8.25" x14ac:dyDescent="0.15">
      <c r="A15" s="5" t="s">
        <v>7</v>
      </c>
      <c r="B15" s="8" t="s">
        <v>162</v>
      </c>
      <c r="C15" s="8"/>
    </row>
    <row r="16" spans="1:3" s="7" customFormat="1" ht="8.25" x14ac:dyDescent="0.15">
      <c r="A16" s="5" t="s">
        <v>9</v>
      </c>
      <c r="B16" s="5">
        <v>2020</v>
      </c>
      <c r="C16" s="5"/>
    </row>
    <row r="17" spans="1:50" x14ac:dyDescent="0.2">
      <c r="A17" s="9"/>
      <c r="B17" s="10"/>
      <c r="C17" s="10"/>
    </row>
    <row r="18" spans="1:50" ht="18.75" x14ac:dyDescent="0.3">
      <c r="A18" s="211" t="s">
        <v>216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</row>
    <row r="19" spans="1:50" ht="18.75" x14ac:dyDescent="0.3">
      <c r="A19" s="15" t="s">
        <v>147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50" ht="16.5" x14ac:dyDescent="0.25">
      <c r="A20" s="16" t="s">
        <v>168</v>
      </c>
      <c r="B20" s="14"/>
      <c r="C20" s="18"/>
    </row>
    <row r="21" spans="1:50" ht="15" customHeight="1" x14ac:dyDescent="0.2">
      <c r="A21" s="203" t="s">
        <v>193</v>
      </c>
      <c r="B21" s="203" t="s">
        <v>194</v>
      </c>
      <c r="C21" s="199" t="s">
        <v>163</v>
      </c>
      <c r="D21" s="199" t="s">
        <v>191</v>
      </c>
      <c r="E21" s="199" t="s">
        <v>192</v>
      </c>
      <c r="F21" s="185" t="s">
        <v>11</v>
      </c>
      <c r="G21" s="185"/>
      <c r="H21" s="185"/>
      <c r="I21" s="185"/>
      <c r="J21" s="185"/>
      <c r="K21" s="185"/>
      <c r="L21" s="185"/>
      <c r="M21" s="185"/>
      <c r="N21" s="185"/>
      <c r="O21" s="186"/>
      <c r="P21" s="187" t="s">
        <v>12</v>
      </c>
      <c r="Q21" s="188"/>
      <c r="R21" s="188"/>
      <c r="S21" s="188"/>
      <c r="T21" s="188"/>
      <c r="U21" s="188"/>
      <c r="V21" s="188"/>
      <c r="W21" s="188"/>
      <c r="X21" s="188"/>
      <c r="Y21" s="189"/>
      <c r="Z21" s="184" t="s">
        <v>13</v>
      </c>
      <c r="AA21" s="185"/>
      <c r="AB21" s="185"/>
      <c r="AC21" s="185"/>
      <c r="AD21" s="185"/>
      <c r="AE21" s="185"/>
      <c r="AF21" s="185"/>
      <c r="AG21" s="185"/>
      <c r="AH21" s="185"/>
      <c r="AI21" s="186"/>
      <c r="AJ21" s="187" t="s">
        <v>14</v>
      </c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176</v>
      </c>
      <c r="AU21" s="190" t="s">
        <v>152</v>
      </c>
      <c r="AV21" s="193" t="s">
        <v>177</v>
      </c>
      <c r="AW21" s="193" t="s">
        <v>178</v>
      </c>
      <c r="AX21" s="207" t="s">
        <v>153</v>
      </c>
    </row>
    <row r="22" spans="1:50" ht="15.75" customHeight="1" x14ac:dyDescent="0.2">
      <c r="A22" s="204"/>
      <c r="B22" s="204"/>
      <c r="C22" s="200"/>
      <c r="D22" s="200"/>
      <c r="E22" s="200"/>
      <c r="F22" s="51" t="s">
        <v>172</v>
      </c>
      <c r="G22" s="22" t="s">
        <v>173</v>
      </c>
      <c r="H22" s="22" t="s">
        <v>172</v>
      </c>
      <c r="I22" s="22" t="s">
        <v>173</v>
      </c>
      <c r="J22" s="22" t="s">
        <v>172</v>
      </c>
      <c r="K22" s="22" t="s">
        <v>173</v>
      </c>
      <c r="L22" s="176" t="s">
        <v>174</v>
      </c>
      <c r="M22" s="180" t="s">
        <v>151</v>
      </c>
      <c r="N22" s="178" t="s">
        <v>184</v>
      </c>
      <c r="O22" s="182" t="s">
        <v>175</v>
      </c>
      <c r="P22" s="22" t="s">
        <v>172</v>
      </c>
      <c r="Q22" s="22" t="s">
        <v>173</v>
      </c>
      <c r="R22" s="22" t="s">
        <v>172</v>
      </c>
      <c r="S22" s="22" t="s">
        <v>173</v>
      </c>
      <c r="T22" s="22" t="s">
        <v>172</v>
      </c>
      <c r="U22" s="22" t="s">
        <v>173</v>
      </c>
      <c r="V22" s="176" t="s">
        <v>179</v>
      </c>
      <c r="W22" s="180" t="s">
        <v>180</v>
      </c>
      <c r="X22" s="178" t="s">
        <v>185</v>
      </c>
      <c r="Y22" s="182" t="s">
        <v>181</v>
      </c>
      <c r="Z22" s="22" t="s">
        <v>172</v>
      </c>
      <c r="AA22" s="22" t="s">
        <v>173</v>
      </c>
      <c r="AB22" s="22" t="s">
        <v>172</v>
      </c>
      <c r="AC22" s="22" t="s">
        <v>173</v>
      </c>
      <c r="AD22" s="22" t="s">
        <v>172</v>
      </c>
      <c r="AE22" s="22" t="s">
        <v>173</v>
      </c>
      <c r="AF22" s="176" t="s">
        <v>187</v>
      </c>
      <c r="AG22" s="180" t="s">
        <v>165</v>
      </c>
      <c r="AH22" s="178" t="s">
        <v>188</v>
      </c>
      <c r="AI22" s="182" t="s">
        <v>182</v>
      </c>
      <c r="AJ22" s="22" t="s">
        <v>172</v>
      </c>
      <c r="AK22" s="22" t="s">
        <v>173</v>
      </c>
      <c r="AL22" s="22" t="s">
        <v>172</v>
      </c>
      <c r="AM22" s="22" t="s">
        <v>173</v>
      </c>
      <c r="AN22" s="22" t="s">
        <v>172</v>
      </c>
      <c r="AO22" s="22" t="s">
        <v>173</v>
      </c>
      <c r="AP22" s="176" t="s">
        <v>189</v>
      </c>
      <c r="AQ22" s="180" t="s">
        <v>166</v>
      </c>
      <c r="AR22" s="178" t="s">
        <v>190</v>
      </c>
      <c r="AS22" s="182" t="s">
        <v>183</v>
      </c>
      <c r="AT22" s="191"/>
      <c r="AU22" s="191"/>
      <c r="AV22" s="194"/>
      <c r="AW22" s="194"/>
      <c r="AX22" s="208"/>
    </row>
    <row r="23" spans="1:50" ht="24" customHeight="1" x14ac:dyDescent="0.2">
      <c r="A23" s="205"/>
      <c r="B23" s="205"/>
      <c r="C23" s="201"/>
      <c r="D23" s="201"/>
      <c r="E23" s="201"/>
      <c r="F23" s="51" t="s">
        <v>15</v>
      </c>
      <c r="G23" s="22" t="s">
        <v>15</v>
      </c>
      <c r="H23" s="22" t="s">
        <v>16</v>
      </c>
      <c r="I23" s="22" t="s">
        <v>16</v>
      </c>
      <c r="J23" s="22" t="s">
        <v>17</v>
      </c>
      <c r="K23" s="22" t="s">
        <v>17</v>
      </c>
      <c r="L23" s="177"/>
      <c r="M23" s="181"/>
      <c r="N23" s="179"/>
      <c r="O23" s="183"/>
      <c r="P23" s="22" t="s">
        <v>18</v>
      </c>
      <c r="Q23" s="22" t="s">
        <v>18</v>
      </c>
      <c r="R23" s="22" t="s">
        <v>19</v>
      </c>
      <c r="S23" s="22" t="s">
        <v>19</v>
      </c>
      <c r="T23" s="22" t="s">
        <v>20</v>
      </c>
      <c r="U23" s="22" t="s">
        <v>20</v>
      </c>
      <c r="V23" s="177"/>
      <c r="W23" s="181"/>
      <c r="X23" s="179"/>
      <c r="Y23" s="183"/>
      <c r="Z23" s="22" t="s">
        <v>21</v>
      </c>
      <c r="AA23" s="22" t="s">
        <v>21</v>
      </c>
      <c r="AB23" s="22" t="s">
        <v>22</v>
      </c>
      <c r="AC23" s="22" t="s">
        <v>22</v>
      </c>
      <c r="AD23" s="22" t="s">
        <v>23</v>
      </c>
      <c r="AE23" s="22" t="s">
        <v>23</v>
      </c>
      <c r="AF23" s="177"/>
      <c r="AG23" s="181"/>
      <c r="AH23" s="179"/>
      <c r="AI23" s="183"/>
      <c r="AJ23" s="22" t="s">
        <v>24</v>
      </c>
      <c r="AK23" s="22" t="s">
        <v>24</v>
      </c>
      <c r="AL23" s="22" t="s">
        <v>25</v>
      </c>
      <c r="AM23" s="22" t="s">
        <v>25</v>
      </c>
      <c r="AN23" s="22" t="s">
        <v>26</v>
      </c>
      <c r="AO23" s="22" t="s">
        <v>26</v>
      </c>
      <c r="AP23" s="177"/>
      <c r="AQ23" s="181"/>
      <c r="AR23" s="179"/>
      <c r="AS23" s="183"/>
      <c r="AT23" s="192"/>
      <c r="AU23" s="192"/>
      <c r="AV23" s="195"/>
      <c r="AW23" s="195"/>
      <c r="AX23" s="209"/>
    </row>
    <row r="24" spans="1:50" s="20" customFormat="1" ht="15" hidden="1" customHeight="1" x14ac:dyDescent="0.25">
      <c r="A24" s="52">
        <v>10000</v>
      </c>
      <c r="B24" s="53" t="s">
        <v>27</v>
      </c>
      <c r="C24" s="54">
        <f>SUM(C25:C29)+SUM(C33:C46)</f>
        <v>0</v>
      </c>
      <c r="D24" s="54">
        <f t="shared" ref="D24:L24" si="0">SUM(D25:D29)+SUM(D33:D46)</f>
        <v>0</v>
      </c>
      <c r="E24" s="54">
        <f t="shared" si="0"/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54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88">
        <f>(IFERROR(L24/$E24,0))</f>
        <v>0</v>
      </c>
      <c r="N24" s="54">
        <f>SUM(N25:N29)+SUM(N33:N46)</f>
        <v>0</v>
      </c>
      <c r="O24" s="88">
        <f>(IFERROR(N24/L24,0))</f>
        <v>0</v>
      </c>
      <c r="P24" s="54">
        <f t="shared" ref="P24:V24" si="1">SUM(P25:P29)+SUM(P33:P46)</f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>
        <f t="shared" si="1"/>
        <v>0</v>
      </c>
      <c r="U24" s="54">
        <f t="shared" si="1"/>
        <v>0</v>
      </c>
      <c r="V24" s="54">
        <f t="shared" si="1"/>
        <v>0</v>
      </c>
      <c r="W24" s="88">
        <f>(IFERROR(V24/$E24,0))</f>
        <v>0</v>
      </c>
      <c r="X24" s="54">
        <f t="shared" ref="X24" si="2">SUM(X25:X29)+SUM(X33:X46)</f>
        <v>0</v>
      </c>
      <c r="Y24" s="88">
        <f>(IFERROR(X24/V24,0))</f>
        <v>0</v>
      </c>
      <c r="Z24" s="54">
        <f t="shared" ref="Z24:AF24" si="3">SUM(Z25:Z29)+SUM(Z33:Z46)</f>
        <v>0</v>
      </c>
      <c r="AA24" s="54">
        <f t="shared" si="3"/>
        <v>0</v>
      </c>
      <c r="AB24" s="54">
        <f t="shared" si="3"/>
        <v>0</v>
      </c>
      <c r="AC24" s="54">
        <f t="shared" si="3"/>
        <v>0</v>
      </c>
      <c r="AD24" s="54">
        <f t="shared" si="3"/>
        <v>0</v>
      </c>
      <c r="AE24" s="54">
        <f t="shared" si="3"/>
        <v>0</v>
      </c>
      <c r="AF24" s="54">
        <f t="shared" si="3"/>
        <v>0</v>
      </c>
      <c r="AG24" s="88">
        <f>(IFERROR(AF24/$E24,0))</f>
        <v>0</v>
      </c>
      <c r="AH24" s="54">
        <f t="shared" ref="AH24" si="4">SUM(AH25:AH29)+SUM(AH33:AH46)</f>
        <v>0</v>
      </c>
      <c r="AI24" s="88">
        <f>(IFERROR(AH24/AF24,0))</f>
        <v>0</v>
      </c>
      <c r="AJ24" s="54">
        <f t="shared" ref="AJ24:AP24" si="5">SUM(AJ25:AJ29)+SUM(AJ33:AJ46)</f>
        <v>0</v>
      </c>
      <c r="AK24" s="54">
        <f t="shared" si="5"/>
        <v>0</v>
      </c>
      <c r="AL24" s="54">
        <f t="shared" si="5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88">
        <f>(IFERROR(AP24/$E24,0))</f>
        <v>0</v>
      </c>
      <c r="AR24" s="54">
        <f t="shared" ref="AR24" si="6">SUM(AR25:AR29)+SUM(AR33:AR46)</f>
        <v>0</v>
      </c>
      <c r="AS24" s="88">
        <f>(IFERROR(AR24/AP24,0))</f>
        <v>0</v>
      </c>
      <c r="AT24" s="54">
        <f t="shared" ref="AT24" si="7">SUM(AT25:AT29)+SUM(AT33:AT46)</f>
        <v>0</v>
      </c>
      <c r="AU24" s="88">
        <f>(IFERROR(AT24/$E24,0))</f>
        <v>0</v>
      </c>
      <c r="AV24" s="54">
        <f t="shared" ref="AV24" si="8">SUM(AV25:AV29)+SUM(AV33:AV46)</f>
        <v>0</v>
      </c>
      <c r="AW24" s="88">
        <f t="shared" ref="AW24" si="9">(IFERROR(AV24/AT24,0))</f>
        <v>0</v>
      </c>
      <c r="AX24" s="54">
        <f t="shared" ref="AX24" si="10">SUM(AX25:AX29)+SUM(AX33:AX46)</f>
        <v>0</v>
      </c>
    </row>
    <row r="25" spans="1:50" s="11" customFormat="1" ht="15" hidden="1" customHeight="1" x14ac:dyDescent="0.25">
      <c r="A25" s="37">
        <v>11220</v>
      </c>
      <c r="B25" s="30" t="s">
        <v>28</v>
      </c>
      <c r="C25" s="36">
        <v>0</v>
      </c>
      <c r="D25" s="36"/>
      <c r="E25" s="36">
        <f>SUM(C25:D25)</f>
        <v>0</v>
      </c>
      <c r="F25" s="56"/>
      <c r="G25" s="56"/>
      <c r="H25" s="36"/>
      <c r="I25" s="36"/>
      <c r="J25" s="36"/>
      <c r="K25" s="36"/>
      <c r="L25" s="33">
        <f>F25+H25+J25</f>
        <v>0</v>
      </c>
      <c r="M25" s="34">
        <f>(IFERROR(L25/$E25,0))</f>
        <v>0</v>
      </c>
      <c r="N25" s="33">
        <f>G25+I25+K25</f>
        <v>0</v>
      </c>
      <c r="O25" s="34">
        <f>(IFERROR(N25/L25,0))</f>
        <v>0</v>
      </c>
      <c r="P25" s="32"/>
      <c r="Q25" s="32"/>
      <c r="R25" s="32"/>
      <c r="S25" s="32"/>
      <c r="T25" s="32"/>
      <c r="U25" s="32"/>
      <c r="V25" s="33">
        <f>P25+R25+T25</f>
        <v>0</v>
      </c>
      <c r="W25" s="34">
        <f>(IFERROR(V25/$E25,0))</f>
        <v>0</v>
      </c>
      <c r="X25" s="33">
        <f>Q25+S25+U25</f>
        <v>0</v>
      </c>
      <c r="Y25" s="34">
        <f>(IFERROR(X25/V25,0))</f>
        <v>0</v>
      </c>
      <c r="Z25" s="35"/>
      <c r="AA25" s="35"/>
      <c r="AB25" s="35"/>
      <c r="AC25" s="35"/>
      <c r="AD25" s="35"/>
      <c r="AE25" s="35"/>
      <c r="AF25" s="33">
        <f>Z25+AB25+AD25</f>
        <v>0</v>
      </c>
      <c r="AG25" s="34">
        <f>(IFERROR(AF25/$E25,0))</f>
        <v>0</v>
      </c>
      <c r="AH25" s="33">
        <f>AA25+AC25+AE25</f>
        <v>0</v>
      </c>
      <c r="AI25" s="34">
        <f>(IFERROR(AH25/AF25,0))</f>
        <v>0</v>
      </c>
      <c r="AJ25" s="35"/>
      <c r="AK25" s="35"/>
      <c r="AL25" s="35"/>
      <c r="AM25" s="35"/>
      <c r="AN25" s="35"/>
      <c r="AO25" s="35"/>
      <c r="AP25" s="33">
        <f>AJ25+AL25+AN25</f>
        <v>0</v>
      </c>
      <c r="AQ25" s="34">
        <f>(IFERROR(AP25/$E25,0))</f>
        <v>0</v>
      </c>
      <c r="AR25" s="33">
        <f>AK25+AM25+AO25</f>
        <v>0</v>
      </c>
      <c r="AS25" s="34">
        <f>(IFERROR(AR25/AP25,0))</f>
        <v>0</v>
      </c>
      <c r="AT25" s="33">
        <f>L25+V25+AF25+AP25</f>
        <v>0</v>
      </c>
      <c r="AU25" s="34">
        <f>(IFERROR(AT25/$E25,0))</f>
        <v>0</v>
      </c>
      <c r="AV25" s="33">
        <f>N25+X25+AH25+AR25</f>
        <v>0</v>
      </c>
      <c r="AW25" s="34">
        <f t="shared" ref="AW25:AW35" si="11">(IFERROR(AV25/AT25,0))</f>
        <v>0</v>
      </c>
      <c r="AX25" s="57">
        <f>E25-AT25</f>
        <v>0</v>
      </c>
    </row>
    <row r="26" spans="1:50" s="11" customFormat="1" ht="15" hidden="1" customHeight="1" x14ac:dyDescent="0.25">
      <c r="A26" s="37">
        <v>11310</v>
      </c>
      <c r="B26" s="30" t="s">
        <v>29</v>
      </c>
      <c r="C26" s="36">
        <v>0</v>
      </c>
      <c r="D26" s="36"/>
      <c r="E26" s="36">
        <f t="shared" ref="E26:E46" si="12">SUM(C26:D26)</f>
        <v>0</v>
      </c>
      <c r="F26" s="56"/>
      <c r="G26" s="56"/>
      <c r="H26" s="36"/>
      <c r="I26" s="36"/>
      <c r="J26" s="36"/>
      <c r="K26" s="36"/>
      <c r="L26" s="33">
        <f t="shared" ref="L26:L46" si="13">F26+H26+J26</f>
        <v>0</v>
      </c>
      <c r="M26" s="34">
        <f>(IFERROR(L26/$E26,0))</f>
        <v>0</v>
      </c>
      <c r="N26" s="33">
        <f>G26+I26+K26</f>
        <v>0</v>
      </c>
      <c r="O26" s="34">
        <f>(IFERROR(N26/L26,0))</f>
        <v>0</v>
      </c>
      <c r="P26" s="32"/>
      <c r="Q26" s="32"/>
      <c r="R26" s="32"/>
      <c r="S26" s="32"/>
      <c r="T26" s="32"/>
      <c r="U26" s="32"/>
      <c r="V26" s="33">
        <f t="shared" ref="V26:V46" si="14">P26+R26+T26</f>
        <v>0</v>
      </c>
      <c r="W26" s="34">
        <f>(IFERROR(V26/$E26,0))</f>
        <v>0</v>
      </c>
      <c r="X26" s="33">
        <f>Q26+S26+U26</f>
        <v>0</v>
      </c>
      <c r="Y26" s="34">
        <f>(IFERROR(X26/V26,0))</f>
        <v>0</v>
      </c>
      <c r="Z26" s="32"/>
      <c r="AA26" s="32"/>
      <c r="AB26" s="32"/>
      <c r="AC26" s="32"/>
      <c r="AD26" s="32"/>
      <c r="AE26" s="32"/>
      <c r="AF26" s="33">
        <f t="shared" ref="AF26:AF46" si="15">Z26+AB26+AD26</f>
        <v>0</v>
      </c>
      <c r="AG26" s="34">
        <f>(IFERROR(AF26/$E26,0))</f>
        <v>0</v>
      </c>
      <c r="AH26" s="33">
        <f>AA26+AC26+AE26</f>
        <v>0</v>
      </c>
      <c r="AI26" s="34">
        <f>(IFERROR(AH26/AF26,0))</f>
        <v>0</v>
      </c>
      <c r="AJ26" s="32"/>
      <c r="AK26" s="32"/>
      <c r="AL26" s="32"/>
      <c r="AM26" s="32"/>
      <c r="AN26" s="32"/>
      <c r="AO26" s="32"/>
      <c r="AP26" s="33">
        <f t="shared" ref="AP26:AP46" si="16">AJ26+AL26+AN26</f>
        <v>0</v>
      </c>
      <c r="AQ26" s="34">
        <f>(IFERROR(AP26/$E26,0))</f>
        <v>0</v>
      </c>
      <c r="AR26" s="33">
        <f>AK26+AM26+AO26</f>
        <v>0</v>
      </c>
      <c r="AS26" s="34">
        <f>(IFERROR(AR26/AP26,0))</f>
        <v>0</v>
      </c>
      <c r="AT26" s="33">
        <f t="shared" ref="AT26:AT93" si="17">L26+V26+AF26+AP26</f>
        <v>0</v>
      </c>
      <c r="AU26" s="34">
        <f>(IFERROR(AT26/$E26,0))</f>
        <v>0</v>
      </c>
      <c r="AV26" s="33">
        <f t="shared" ref="AV26:AV93" si="18">N26+X26+AH26+AR26</f>
        <v>0</v>
      </c>
      <c r="AW26" s="34">
        <f t="shared" si="11"/>
        <v>0</v>
      </c>
      <c r="AX26" s="57">
        <f t="shared" ref="AX26:AX93" si="19">E26-AT26</f>
        <v>0</v>
      </c>
    </row>
    <row r="27" spans="1:50" s="11" customFormat="1" ht="15" hidden="1" customHeight="1" x14ac:dyDescent="0.25">
      <c r="A27" s="37">
        <v>11321</v>
      </c>
      <c r="B27" s="30" t="s">
        <v>30</v>
      </c>
      <c r="C27" s="36">
        <v>0</v>
      </c>
      <c r="D27" s="36"/>
      <c r="E27" s="36">
        <f t="shared" si="12"/>
        <v>0</v>
      </c>
      <c r="F27" s="56"/>
      <c r="G27" s="56"/>
      <c r="H27" s="36"/>
      <c r="I27" s="36"/>
      <c r="J27" s="36"/>
      <c r="K27" s="36"/>
      <c r="L27" s="33">
        <f t="shared" si="13"/>
        <v>0</v>
      </c>
      <c r="M27" s="34">
        <f t="shared" ref="M27:M82" si="20">(IFERROR(L27/$E27,0))</f>
        <v>0</v>
      </c>
      <c r="N27" s="33">
        <f t="shared" ref="N27:N46" si="21">G27+I27+K27</f>
        <v>0</v>
      </c>
      <c r="O27" s="34">
        <f t="shared" ref="O27:O82" si="22">(IFERROR(N27/L27,0))</f>
        <v>0</v>
      </c>
      <c r="P27" s="56"/>
      <c r="Q27" s="56"/>
      <c r="R27" s="36"/>
      <c r="S27" s="36"/>
      <c r="T27" s="36"/>
      <c r="U27" s="36"/>
      <c r="V27" s="33">
        <f t="shared" si="14"/>
        <v>0</v>
      </c>
      <c r="W27" s="34">
        <f t="shared" ref="W27:W82" si="23">(IFERROR(V27/$E27,0))</f>
        <v>0</v>
      </c>
      <c r="X27" s="33">
        <f t="shared" ref="X27:X46" si="24">Q27+S27+U27</f>
        <v>0</v>
      </c>
      <c r="Y27" s="34">
        <f t="shared" ref="Y27:Y82" si="25">(IFERROR(X27/V27,0))</f>
        <v>0</v>
      </c>
      <c r="Z27" s="36"/>
      <c r="AA27" s="36"/>
      <c r="AB27" s="36"/>
      <c r="AC27" s="36"/>
      <c r="AD27" s="36"/>
      <c r="AE27" s="36"/>
      <c r="AF27" s="33">
        <f t="shared" si="15"/>
        <v>0</v>
      </c>
      <c r="AG27" s="34">
        <f t="shared" ref="AG27:AG82" si="26">(IFERROR(AF27/$E27,0))</f>
        <v>0</v>
      </c>
      <c r="AH27" s="33">
        <f t="shared" ref="AH27:AH46" si="27">AA27+AC27+AE27</f>
        <v>0</v>
      </c>
      <c r="AI27" s="34">
        <f t="shared" ref="AI27:AI82" si="28">(IFERROR(AH27/AF27,0))</f>
        <v>0</v>
      </c>
      <c r="AJ27" s="36"/>
      <c r="AK27" s="36"/>
      <c r="AL27" s="36"/>
      <c r="AM27" s="36"/>
      <c r="AN27" s="36"/>
      <c r="AO27" s="36"/>
      <c r="AP27" s="33">
        <f t="shared" si="16"/>
        <v>0</v>
      </c>
      <c r="AQ27" s="34">
        <f t="shared" ref="AQ27:AQ82" si="29">(IFERROR(AP27/$E27,0))</f>
        <v>0</v>
      </c>
      <c r="AR27" s="33">
        <f t="shared" ref="AR27:AR46" si="30">AK27+AM27+AO27</f>
        <v>0</v>
      </c>
      <c r="AS27" s="34">
        <f t="shared" ref="AS27:AS82" si="31">(IFERROR(AR27/AP27,0))</f>
        <v>0</v>
      </c>
      <c r="AT27" s="33">
        <f t="shared" si="17"/>
        <v>0</v>
      </c>
      <c r="AU27" s="34">
        <f t="shared" ref="AU27:AU82" si="32">(IFERROR(AT27/$E27,0))</f>
        <v>0</v>
      </c>
      <c r="AV27" s="33">
        <f>N27+X27+AH27+AR27</f>
        <v>0</v>
      </c>
      <c r="AW27" s="34">
        <f t="shared" si="11"/>
        <v>0</v>
      </c>
      <c r="AX27" s="57">
        <f t="shared" si="19"/>
        <v>0</v>
      </c>
    </row>
    <row r="28" spans="1:50" s="11" customFormat="1" ht="15" hidden="1" customHeight="1" x14ac:dyDescent="0.25">
      <c r="A28" s="37">
        <v>11322</v>
      </c>
      <c r="B28" s="30" t="s">
        <v>31</v>
      </c>
      <c r="C28" s="36">
        <v>0</v>
      </c>
      <c r="D28" s="36"/>
      <c r="E28" s="36">
        <f t="shared" si="12"/>
        <v>0</v>
      </c>
      <c r="F28" s="56"/>
      <c r="G28" s="56"/>
      <c r="H28" s="36"/>
      <c r="I28" s="36"/>
      <c r="J28" s="36"/>
      <c r="K28" s="36"/>
      <c r="L28" s="33">
        <f t="shared" si="13"/>
        <v>0</v>
      </c>
      <c r="M28" s="34">
        <f t="shared" si="20"/>
        <v>0</v>
      </c>
      <c r="N28" s="33">
        <f t="shared" si="21"/>
        <v>0</v>
      </c>
      <c r="O28" s="34">
        <f t="shared" si="22"/>
        <v>0</v>
      </c>
      <c r="P28" s="56"/>
      <c r="Q28" s="56"/>
      <c r="R28" s="36"/>
      <c r="S28" s="36"/>
      <c r="T28" s="36"/>
      <c r="U28" s="36"/>
      <c r="V28" s="33">
        <f t="shared" si="14"/>
        <v>0</v>
      </c>
      <c r="W28" s="34">
        <f t="shared" si="23"/>
        <v>0</v>
      </c>
      <c r="X28" s="33">
        <f t="shared" si="24"/>
        <v>0</v>
      </c>
      <c r="Y28" s="34">
        <f t="shared" si="25"/>
        <v>0</v>
      </c>
      <c r="Z28" s="36"/>
      <c r="AA28" s="36"/>
      <c r="AB28" s="36"/>
      <c r="AC28" s="36"/>
      <c r="AD28" s="36"/>
      <c r="AE28" s="36"/>
      <c r="AF28" s="33">
        <f t="shared" si="15"/>
        <v>0</v>
      </c>
      <c r="AG28" s="34">
        <f t="shared" si="26"/>
        <v>0</v>
      </c>
      <c r="AH28" s="33">
        <f t="shared" si="27"/>
        <v>0</v>
      </c>
      <c r="AI28" s="34">
        <f t="shared" si="28"/>
        <v>0</v>
      </c>
      <c r="AJ28" s="36"/>
      <c r="AK28" s="36"/>
      <c r="AL28" s="36"/>
      <c r="AM28" s="36"/>
      <c r="AN28" s="36"/>
      <c r="AO28" s="36"/>
      <c r="AP28" s="33">
        <f t="shared" si="16"/>
        <v>0</v>
      </c>
      <c r="AQ28" s="34">
        <f t="shared" si="29"/>
        <v>0</v>
      </c>
      <c r="AR28" s="33">
        <f t="shared" si="30"/>
        <v>0</v>
      </c>
      <c r="AS28" s="34">
        <f t="shared" si="31"/>
        <v>0</v>
      </c>
      <c r="AT28" s="33">
        <f t="shared" si="17"/>
        <v>0</v>
      </c>
      <c r="AU28" s="34">
        <f t="shared" si="32"/>
        <v>0</v>
      </c>
      <c r="AV28" s="33">
        <f>N28+X28+AH28+AR28</f>
        <v>0</v>
      </c>
      <c r="AW28" s="34">
        <f t="shared" si="11"/>
        <v>0</v>
      </c>
      <c r="AX28" s="57">
        <f t="shared" si="19"/>
        <v>0</v>
      </c>
    </row>
    <row r="29" spans="1:50" s="11" customFormat="1" ht="15" hidden="1" customHeight="1" x14ac:dyDescent="0.25">
      <c r="A29" s="157">
        <v>11324</v>
      </c>
      <c r="B29" s="158" t="s">
        <v>32</v>
      </c>
      <c r="C29" s="32">
        <f>SUM(C30:C32)</f>
        <v>0</v>
      </c>
      <c r="D29" s="32">
        <f>SUM(D30:D32)</f>
        <v>0</v>
      </c>
      <c r="E29" s="32">
        <f t="shared" si="12"/>
        <v>0</v>
      </c>
      <c r="F29" s="32">
        <f t="shared" ref="F29:N29" si="33">SUM(F30:F32)</f>
        <v>0</v>
      </c>
      <c r="G29" s="32">
        <f t="shared" si="33"/>
        <v>0</v>
      </c>
      <c r="H29" s="32">
        <f t="shared" si="33"/>
        <v>0</v>
      </c>
      <c r="I29" s="32">
        <f t="shared" si="33"/>
        <v>0</v>
      </c>
      <c r="J29" s="32">
        <f t="shared" si="33"/>
        <v>0</v>
      </c>
      <c r="K29" s="32">
        <f t="shared" si="33"/>
        <v>0</v>
      </c>
      <c r="L29" s="32">
        <f t="shared" si="33"/>
        <v>0</v>
      </c>
      <c r="M29" s="89">
        <f t="shared" si="20"/>
        <v>0</v>
      </c>
      <c r="N29" s="32">
        <f t="shared" si="33"/>
        <v>0</v>
      </c>
      <c r="O29" s="89">
        <f t="shared" si="22"/>
        <v>0</v>
      </c>
      <c r="P29" s="32">
        <f t="shared" ref="P29:V29" si="34">SUM(P30:P32)</f>
        <v>0</v>
      </c>
      <c r="Q29" s="32">
        <f t="shared" si="34"/>
        <v>0</v>
      </c>
      <c r="R29" s="32">
        <f t="shared" si="34"/>
        <v>0</v>
      </c>
      <c r="S29" s="32">
        <f t="shared" si="34"/>
        <v>0</v>
      </c>
      <c r="T29" s="32">
        <f t="shared" si="34"/>
        <v>0</v>
      </c>
      <c r="U29" s="32">
        <f t="shared" si="34"/>
        <v>0</v>
      </c>
      <c r="V29" s="32">
        <f t="shared" si="34"/>
        <v>0</v>
      </c>
      <c r="W29" s="89">
        <f t="shared" si="23"/>
        <v>0</v>
      </c>
      <c r="X29" s="32">
        <f t="shared" ref="X29" si="35">SUM(X30:X32)</f>
        <v>0</v>
      </c>
      <c r="Y29" s="89">
        <f t="shared" si="25"/>
        <v>0</v>
      </c>
      <c r="Z29" s="32">
        <f t="shared" ref="Z29:AF29" si="36">SUM(Z30:Z32)</f>
        <v>0</v>
      </c>
      <c r="AA29" s="32">
        <f t="shared" si="36"/>
        <v>0</v>
      </c>
      <c r="AB29" s="32">
        <f t="shared" si="36"/>
        <v>0</v>
      </c>
      <c r="AC29" s="32">
        <f t="shared" si="36"/>
        <v>0</v>
      </c>
      <c r="AD29" s="32">
        <f t="shared" si="36"/>
        <v>0</v>
      </c>
      <c r="AE29" s="32">
        <f t="shared" si="36"/>
        <v>0</v>
      </c>
      <c r="AF29" s="32">
        <f t="shared" si="36"/>
        <v>0</v>
      </c>
      <c r="AG29" s="89">
        <f t="shared" si="26"/>
        <v>0</v>
      </c>
      <c r="AH29" s="32">
        <f t="shared" ref="AH29" si="37">SUM(AH30:AH32)</f>
        <v>0</v>
      </c>
      <c r="AI29" s="89">
        <f t="shared" si="28"/>
        <v>0</v>
      </c>
      <c r="AJ29" s="32">
        <f t="shared" ref="AJ29:AP29" si="38">SUM(AJ30:AJ32)</f>
        <v>0</v>
      </c>
      <c r="AK29" s="32">
        <f t="shared" si="38"/>
        <v>0</v>
      </c>
      <c r="AL29" s="32">
        <f t="shared" si="38"/>
        <v>0</v>
      </c>
      <c r="AM29" s="32">
        <f t="shared" si="38"/>
        <v>0</v>
      </c>
      <c r="AN29" s="32">
        <f t="shared" si="38"/>
        <v>0</v>
      </c>
      <c r="AO29" s="32">
        <f t="shared" si="38"/>
        <v>0</v>
      </c>
      <c r="AP29" s="32">
        <f t="shared" si="38"/>
        <v>0</v>
      </c>
      <c r="AQ29" s="89">
        <f t="shared" si="29"/>
        <v>0</v>
      </c>
      <c r="AR29" s="32">
        <f t="shared" ref="AR29" si="39">SUM(AR30:AR32)</f>
        <v>0</v>
      </c>
      <c r="AS29" s="89">
        <f t="shared" si="31"/>
        <v>0</v>
      </c>
      <c r="AT29" s="32">
        <f t="shared" ref="AT29" si="40">SUM(AT30:AT32)</f>
        <v>0</v>
      </c>
      <c r="AU29" s="89">
        <f t="shared" si="32"/>
        <v>0</v>
      </c>
      <c r="AV29" s="32">
        <f t="shared" ref="AV29" si="41">SUM(AV30:AV32)</f>
        <v>0</v>
      </c>
      <c r="AW29" s="89">
        <f t="shared" si="11"/>
        <v>0</v>
      </c>
      <c r="AX29" s="32">
        <f t="shared" ref="AX29" si="42">SUM(AX30:AX32)</f>
        <v>0</v>
      </c>
    </row>
    <row r="30" spans="1:50" s="11" customFormat="1" ht="15" hidden="1" customHeight="1" x14ac:dyDescent="0.25">
      <c r="A30" s="59"/>
      <c r="B30" s="116" t="s">
        <v>195</v>
      </c>
      <c r="C30" s="36">
        <v>0</v>
      </c>
      <c r="D30" s="36"/>
      <c r="E30" s="36">
        <f t="shared" ref="E30:E32" si="43">SUM(C30:D30)</f>
        <v>0</v>
      </c>
      <c r="F30" s="56"/>
      <c r="G30" s="56"/>
      <c r="H30" s="36"/>
      <c r="I30" s="36"/>
      <c r="J30" s="36"/>
      <c r="K30" s="36"/>
      <c r="L30" s="33">
        <f t="shared" ref="L30:L32" si="44">F30+H30+J30</f>
        <v>0</v>
      </c>
      <c r="M30" s="34">
        <f t="shared" ref="M30:M32" si="45">(IFERROR(L30/$E30,0))</f>
        <v>0</v>
      </c>
      <c r="N30" s="33">
        <f t="shared" ref="N30:N32" si="46">G30+I30+K30</f>
        <v>0</v>
      </c>
      <c r="O30" s="34">
        <f t="shared" ref="O30:O32" si="47">(IFERROR(N30/L30,0))</f>
        <v>0</v>
      </c>
      <c r="P30" s="56"/>
      <c r="Q30" s="56"/>
      <c r="R30" s="36"/>
      <c r="S30" s="36"/>
      <c r="T30" s="36"/>
      <c r="U30" s="36"/>
      <c r="V30" s="33">
        <f t="shared" ref="V30:V32" si="48">P30+R30+T30</f>
        <v>0</v>
      </c>
      <c r="W30" s="34">
        <f t="shared" ref="W30:W32" si="49">(IFERROR(V30/$E30,0))</f>
        <v>0</v>
      </c>
      <c r="X30" s="33">
        <f t="shared" ref="X30:X32" si="50">Q30+S30+U30</f>
        <v>0</v>
      </c>
      <c r="Y30" s="34">
        <f t="shared" ref="Y30:Y32" si="51">(IFERROR(X30/V30,0))</f>
        <v>0</v>
      </c>
      <c r="Z30" s="36"/>
      <c r="AA30" s="36"/>
      <c r="AB30" s="36"/>
      <c r="AC30" s="36"/>
      <c r="AD30" s="36"/>
      <c r="AE30" s="36"/>
      <c r="AF30" s="33">
        <f t="shared" ref="AF30:AF32" si="52">Z30+AB30+AD30</f>
        <v>0</v>
      </c>
      <c r="AG30" s="34">
        <f t="shared" ref="AG30:AG32" si="53">(IFERROR(AF30/$E30,0))</f>
        <v>0</v>
      </c>
      <c r="AH30" s="33">
        <f t="shared" ref="AH30:AH32" si="54">AA30+AC30+AE30</f>
        <v>0</v>
      </c>
      <c r="AI30" s="34">
        <f t="shared" ref="AI30:AI32" si="55">(IFERROR(AH30/AF30,0))</f>
        <v>0</v>
      </c>
      <c r="AJ30" s="36"/>
      <c r="AK30" s="36"/>
      <c r="AL30" s="36"/>
      <c r="AM30" s="36"/>
      <c r="AN30" s="36"/>
      <c r="AO30" s="36"/>
      <c r="AP30" s="33">
        <f t="shared" ref="AP30:AP32" si="56">AJ30+AL30+AN30</f>
        <v>0</v>
      </c>
      <c r="AQ30" s="34">
        <f t="shared" ref="AQ30:AQ32" si="57">(IFERROR(AP30/$E30,0))</f>
        <v>0</v>
      </c>
      <c r="AR30" s="33">
        <f t="shared" ref="AR30:AR32" si="58">AK30+AM30+AO30</f>
        <v>0</v>
      </c>
      <c r="AS30" s="34">
        <f t="shared" ref="AS30:AS32" si="59">(IFERROR(AR30/AP30,0))</f>
        <v>0</v>
      </c>
      <c r="AT30" s="33">
        <f t="shared" ref="AT30:AT32" si="60">L30+V30+AF30+AP30</f>
        <v>0</v>
      </c>
      <c r="AU30" s="34">
        <f t="shared" ref="AU30:AU32" si="61">(IFERROR(AT30/$E30,0))</f>
        <v>0</v>
      </c>
      <c r="AV30" s="33">
        <f t="shared" ref="AV30:AV32" si="62">N30+X30+AH30+AR30</f>
        <v>0</v>
      </c>
      <c r="AW30" s="34">
        <f t="shared" ref="AW30:AW32" si="63">(IFERROR(AV30/AT30,0))</f>
        <v>0</v>
      </c>
      <c r="AX30" s="57">
        <f t="shared" ref="AX30:AX32" si="64">E30-AT30</f>
        <v>0</v>
      </c>
    </row>
    <row r="31" spans="1:50" s="11" customFormat="1" ht="15" hidden="1" customHeight="1" x14ac:dyDescent="0.25">
      <c r="A31" s="59"/>
      <c r="B31" s="116" t="s">
        <v>196</v>
      </c>
      <c r="C31" s="36">
        <v>0</v>
      </c>
      <c r="D31" s="36"/>
      <c r="E31" s="36">
        <f t="shared" si="43"/>
        <v>0</v>
      </c>
      <c r="F31" s="56"/>
      <c r="G31" s="56"/>
      <c r="H31" s="36"/>
      <c r="I31" s="36"/>
      <c r="J31" s="36"/>
      <c r="K31" s="36"/>
      <c r="L31" s="33">
        <f t="shared" si="44"/>
        <v>0</v>
      </c>
      <c r="M31" s="34">
        <f t="shared" si="45"/>
        <v>0</v>
      </c>
      <c r="N31" s="33">
        <f t="shared" si="46"/>
        <v>0</v>
      </c>
      <c r="O31" s="34">
        <f t="shared" si="47"/>
        <v>0</v>
      </c>
      <c r="P31" s="56"/>
      <c r="Q31" s="56"/>
      <c r="R31" s="36"/>
      <c r="S31" s="36"/>
      <c r="T31" s="36"/>
      <c r="U31" s="36"/>
      <c r="V31" s="33">
        <f t="shared" si="48"/>
        <v>0</v>
      </c>
      <c r="W31" s="34">
        <f t="shared" si="49"/>
        <v>0</v>
      </c>
      <c r="X31" s="33">
        <f t="shared" si="50"/>
        <v>0</v>
      </c>
      <c r="Y31" s="34">
        <f t="shared" si="51"/>
        <v>0</v>
      </c>
      <c r="Z31" s="36"/>
      <c r="AA31" s="36"/>
      <c r="AB31" s="36"/>
      <c r="AC31" s="36"/>
      <c r="AD31" s="36"/>
      <c r="AE31" s="36"/>
      <c r="AF31" s="33">
        <f t="shared" si="52"/>
        <v>0</v>
      </c>
      <c r="AG31" s="34">
        <f t="shared" si="53"/>
        <v>0</v>
      </c>
      <c r="AH31" s="33">
        <f t="shared" si="54"/>
        <v>0</v>
      </c>
      <c r="AI31" s="34">
        <f t="shared" si="55"/>
        <v>0</v>
      </c>
      <c r="AJ31" s="36"/>
      <c r="AK31" s="36"/>
      <c r="AL31" s="36"/>
      <c r="AM31" s="36"/>
      <c r="AN31" s="36"/>
      <c r="AO31" s="36"/>
      <c r="AP31" s="33">
        <f t="shared" si="56"/>
        <v>0</v>
      </c>
      <c r="AQ31" s="34">
        <f t="shared" si="57"/>
        <v>0</v>
      </c>
      <c r="AR31" s="33">
        <f t="shared" si="58"/>
        <v>0</v>
      </c>
      <c r="AS31" s="34">
        <f t="shared" si="59"/>
        <v>0</v>
      </c>
      <c r="AT31" s="33">
        <f t="shared" si="60"/>
        <v>0</v>
      </c>
      <c r="AU31" s="34">
        <f t="shared" si="61"/>
        <v>0</v>
      </c>
      <c r="AV31" s="33">
        <f t="shared" si="62"/>
        <v>0</v>
      </c>
      <c r="AW31" s="34">
        <f t="shared" si="63"/>
        <v>0</v>
      </c>
      <c r="AX31" s="57">
        <f t="shared" si="64"/>
        <v>0</v>
      </c>
    </row>
    <row r="32" spans="1:50" s="11" customFormat="1" ht="15" hidden="1" customHeight="1" x14ac:dyDescent="0.25">
      <c r="A32" s="59"/>
      <c r="B32" s="116" t="s">
        <v>197</v>
      </c>
      <c r="C32" s="36">
        <v>0</v>
      </c>
      <c r="D32" s="36"/>
      <c r="E32" s="36">
        <f t="shared" si="43"/>
        <v>0</v>
      </c>
      <c r="F32" s="56"/>
      <c r="G32" s="56"/>
      <c r="H32" s="36"/>
      <c r="I32" s="36"/>
      <c r="J32" s="36"/>
      <c r="K32" s="36"/>
      <c r="L32" s="33">
        <f t="shared" si="44"/>
        <v>0</v>
      </c>
      <c r="M32" s="34">
        <f t="shared" si="45"/>
        <v>0</v>
      </c>
      <c r="N32" s="33">
        <f t="shared" si="46"/>
        <v>0</v>
      </c>
      <c r="O32" s="34">
        <f t="shared" si="47"/>
        <v>0</v>
      </c>
      <c r="P32" s="56"/>
      <c r="Q32" s="56"/>
      <c r="R32" s="36"/>
      <c r="S32" s="36"/>
      <c r="T32" s="36"/>
      <c r="U32" s="36"/>
      <c r="V32" s="33">
        <f t="shared" si="48"/>
        <v>0</v>
      </c>
      <c r="W32" s="34">
        <f t="shared" si="49"/>
        <v>0</v>
      </c>
      <c r="X32" s="33">
        <f t="shared" si="50"/>
        <v>0</v>
      </c>
      <c r="Y32" s="34">
        <f t="shared" si="51"/>
        <v>0</v>
      </c>
      <c r="Z32" s="36"/>
      <c r="AA32" s="36"/>
      <c r="AB32" s="36"/>
      <c r="AC32" s="36"/>
      <c r="AD32" s="36"/>
      <c r="AE32" s="36"/>
      <c r="AF32" s="33">
        <f t="shared" si="52"/>
        <v>0</v>
      </c>
      <c r="AG32" s="34">
        <f t="shared" si="53"/>
        <v>0</v>
      </c>
      <c r="AH32" s="33">
        <f t="shared" si="54"/>
        <v>0</v>
      </c>
      <c r="AI32" s="34">
        <f t="shared" si="55"/>
        <v>0</v>
      </c>
      <c r="AJ32" s="36"/>
      <c r="AK32" s="36"/>
      <c r="AL32" s="36"/>
      <c r="AM32" s="36"/>
      <c r="AN32" s="36"/>
      <c r="AO32" s="36"/>
      <c r="AP32" s="33">
        <f t="shared" si="56"/>
        <v>0</v>
      </c>
      <c r="AQ32" s="34">
        <f t="shared" si="57"/>
        <v>0</v>
      </c>
      <c r="AR32" s="33">
        <f t="shared" si="58"/>
        <v>0</v>
      </c>
      <c r="AS32" s="34">
        <f t="shared" si="59"/>
        <v>0</v>
      </c>
      <c r="AT32" s="33">
        <f t="shared" si="60"/>
        <v>0</v>
      </c>
      <c r="AU32" s="34">
        <f t="shared" si="61"/>
        <v>0</v>
      </c>
      <c r="AV32" s="33">
        <f t="shared" si="62"/>
        <v>0</v>
      </c>
      <c r="AW32" s="34">
        <f t="shared" si="63"/>
        <v>0</v>
      </c>
      <c r="AX32" s="57">
        <f t="shared" si="64"/>
        <v>0</v>
      </c>
    </row>
    <row r="33" spans="1:50" s="11" customFormat="1" ht="15" hidden="1" customHeight="1" x14ac:dyDescent="0.25">
      <c r="A33" s="37">
        <v>11400</v>
      </c>
      <c r="B33" s="30" t="s">
        <v>33</v>
      </c>
      <c r="C33" s="36">
        <v>0</v>
      </c>
      <c r="D33" s="36"/>
      <c r="E33" s="36">
        <f t="shared" si="12"/>
        <v>0</v>
      </c>
      <c r="F33" s="56"/>
      <c r="G33" s="56"/>
      <c r="H33" s="36"/>
      <c r="I33" s="36"/>
      <c r="J33" s="36"/>
      <c r="K33" s="36"/>
      <c r="L33" s="33">
        <f t="shared" si="13"/>
        <v>0</v>
      </c>
      <c r="M33" s="34">
        <f t="shared" si="20"/>
        <v>0</v>
      </c>
      <c r="N33" s="33">
        <f t="shared" si="21"/>
        <v>0</v>
      </c>
      <c r="O33" s="34">
        <f t="shared" si="22"/>
        <v>0</v>
      </c>
      <c r="P33" s="56"/>
      <c r="Q33" s="56"/>
      <c r="R33" s="36"/>
      <c r="S33" s="36"/>
      <c r="T33" s="36"/>
      <c r="U33" s="36"/>
      <c r="V33" s="33">
        <f t="shared" si="14"/>
        <v>0</v>
      </c>
      <c r="W33" s="34">
        <f t="shared" si="23"/>
        <v>0</v>
      </c>
      <c r="X33" s="33">
        <f t="shared" si="24"/>
        <v>0</v>
      </c>
      <c r="Y33" s="34">
        <f t="shared" si="25"/>
        <v>0</v>
      </c>
      <c r="Z33" s="36"/>
      <c r="AA33" s="36"/>
      <c r="AB33" s="36"/>
      <c r="AC33" s="36"/>
      <c r="AD33" s="36"/>
      <c r="AE33" s="36"/>
      <c r="AF33" s="33">
        <f t="shared" si="15"/>
        <v>0</v>
      </c>
      <c r="AG33" s="34">
        <f t="shared" si="26"/>
        <v>0</v>
      </c>
      <c r="AH33" s="33">
        <f t="shared" si="27"/>
        <v>0</v>
      </c>
      <c r="AI33" s="34">
        <f t="shared" si="28"/>
        <v>0</v>
      </c>
      <c r="AJ33" s="36"/>
      <c r="AK33" s="36"/>
      <c r="AL33" s="36"/>
      <c r="AM33" s="36"/>
      <c r="AN33" s="36"/>
      <c r="AO33" s="36"/>
      <c r="AP33" s="33">
        <f t="shared" si="16"/>
        <v>0</v>
      </c>
      <c r="AQ33" s="34">
        <f t="shared" si="29"/>
        <v>0</v>
      </c>
      <c r="AR33" s="33">
        <f t="shared" si="30"/>
        <v>0</v>
      </c>
      <c r="AS33" s="34">
        <f t="shared" si="31"/>
        <v>0</v>
      </c>
      <c r="AT33" s="33">
        <f t="shared" si="17"/>
        <v>0</v>
      </c>
      <c r="AU33" s="34">
        <f t="shared" si="32"/>
        <v>0</v>
      </c>
      <c r="AV33" s="33">
        <f t="shared" si="18"/>
        <v>0</v>
      </c>
      <c r="AW33" s="34">
        <f t="shared" si="11"/>
        <v>0</v>
      </c>
      <c r="AX33" s="57">
        <f t="shared" si="19"/>
        <v>0</v>
      </c>
    </row>
    <row r="34" spans="1:50" s="11" customFormat="1" ht="15" hidden="1" customHeight="1" x14ac:dyDescent="0.25">
      <c r="A34" s="37">
        <v>11600</v>
      </c>
      <c r="B34" s="30" t="s">
        <v>34</v>
      </c>
      <c r="C34" s="36">
        <v>0</v>
      </c>
      <c r="D34" s="36"/>
      <c r="E34" s="36">
        <f t="shared" si="12"/>
        <v>0</v>
      </c>
      <c r="F34" s="56"/>
      <c r="G34" s="56"/>
      <c r="H34" s="36"/>
      <c r="I34" s="36"/>
      <c r="J34" s="36"/>
      <c r="K34" s="36"/>
      <c r="L34" s="33">
        <f t="shared" si="13"/>
        <v>0</v>
      </c>
      <c r="M34" s="34">
        <f t="shared" si="20"/>
        <v>0</v>
      </c>
      <c r="N34" s="33">
        <f t="shared" si="21"/>
        <v>0</v>
      </c>
      <c r="O34" s="34">
        <f t="shared" si="22"/>
        <v>0</v>
      </c>
      <c r="P34" s="56"/>
      <c r="Q34" s="56"/>
      <c r="R34" s="36"/>
      <c r="S34" s="36"/>
      <c r="T34" s="36"/>
      <c r="U34" s="36"/>
      <c r="V34" s="33">
        <f t="shared" si="14"/>
        <v>0</v>
      </c>
      <c r="W34" s="34">
        <f t="shared" si="23"/>
        <v>0</v>
      </c>
      <c r="X34" s="33">
        <f t="shared" si="24"/>
        <v>0</v>
      </c>
      <c r="Y34" s="34">
        <f t="shared" si="25"/>
        <v>0</v>
      </c>
      <c r="Z34" s="36"/>
      <c r="AA34" s="36"/>
      <c r="AB34" s="36"/>
      <c r="AC34" s="36"/>
      <c r="AD34" s="36"/>
      <c r="AE34" s="36"/>
      <c r="AF34" s="33">
        <f t="shared" si="15"/>
        <v>0</v>
      </c>
      <c r="AG34" s="34">
        <f t="shared" si="26"/>
        <v>0</v>
      </c>
      <c r="AH34" s="33">
        <f t="shared" si="27"/>
        <v>0</v>
      </c>
      <c r="AI34" s="34">
        <f t="shared" si="28"/>
        <v>0</v>
      </c>
      <c r="AJ34" s="36"/>
      <c r="AK34" s="36"/>
      <c r="AL34" s="36"/>
      <c r="AM34" s="36"/>
      <c r="AN34" s="36"/>
      <c r="AO34" s="36"/>
      <c r="AP34" s="33">
        <f t="shared" si="16"/>
        <v>0</v>
      </c>
      <c r="AQ34" s="34">
        <f t="shared" si="29"/>
        <v>0</v>
      </c>
      <c r="AR34" s="33">
        <f t="shared" si="30"/>
        <v>0</v>
      </c>
      <c r="AS34" s="34">
        <f t="shared" si="31"/>
        <v>0</v>
      </c>
      <c r="AT34" s="33">
        <f t="shared" si="17"/>
        <v>0</v>
      </c>
      <c r="AU34" s="34">
        <f t="shared" si="32"/>
        <v>0</v>
      </c>
      <c r="AV34" s="33">
        <f t="shared" si="18"/>
        <v>0</v>
      </c>
      <c r="AW34" s="34">
        <f t="shared" si="11"/>
        <v>0</v>
      </c>
      <c r="AX34" s="57">
        <f t="shared" si="19"/>
        <v>0</v>
      </c>
    </row>
    <row r="35" spans="1:50" s="11" customFormat="1" ht="15" hidden="1" customHeight="1" x14ac:dyDescent="0.25">
      <c r="A35" s="37">
        <v>11700</v>
      </c>
      <c r="B35" s="30" t="s">
        <v>35</v>
      </c>
      <c r="C35" s="36">
        <v>0</v>
      </c>
      <c r="D35" s="36"/>
      <c r="E35" s="36">
        <f t="shared" si="12"/>
        <v>0</v>
      </c>
      <c r="F35" s="56"/>
      <c r="G35" s="56"/>
      <c r="H35" s="36"/>
      <c r="I35" s="36"/>
      <c r="J35" s="36"/>
      <c r="K35" s="36"/>
      <c r="L35" s="33">
        <f t="shared" si="13"/>
        <v>0</v>
      </c>
      <c r="M35" s="34">
        <f t="shared" si="20"/>
        <v>0</v>
      </c>
      <c r="N35" s="33">
        <f t="shared" si="21"/>
        <v>0</v>
      </c>
      <c r="O35" s="34">
        <f t="shared" si="22"/>
        <v>0</v>
      </c>
      <c r="P35" s="56"/>
      <c r="Q35" s="56"/>
      <c r="R35" s="36"/>
      <c r="S35" s="36"/>
      <c r="T35" s="36"/>
      <c r="U35" s="36"/>
      <c r="V35" s="33">
        <f t="shared" si="14"/>
        <v>0</v>
      </c>
      <c r="W35" s="34">
        <f t="shared" si="23"/>
        <v>0</v>
      </c>
      <c r="X35" s="33">
        <f t="shared" si="24"/>
        <v>0</v>
      </c>
      <c r="Y35" s="34">
        <f t="shared" si="25"/>
        <v>0</v>
      </c>
      <c r="Z35" s="36"/>
      <c r="AA35" s="36"/>
      <c r="AB35" s="36"/>
      <c r="AC35" s="36"/>
      <c r="AD35" s="36"/>
      <c r="AE35" s="36"/>
      <c r="AF35" s="33">
        <f t="shared" si="15"/>
        <v>0</v>
      </c>
      <c r="AG35" s="34">
        <f t="shared" si="26"/>
        <v>0</v>
      </c>
      <c r="AH35" s="33">
        <f t="shared" si="27"/>
        <v>0</v>
      </c>
      <c r="AI35" s="34">
        <f t="shared" si="28"/>
        <v>0</v>
      </c>
      <c r="AJ35" s="36"/>
      <c r="AK35" s="36"/>
      <c r="AL35" s="36"/>
      <c r="AM35" s="36"/>
      <c r="AN35" s="36"/>
      <c r="AO35" s="36"/>
      <c r="AP35" s="33">
        <f t="shared" si="16"/>
        <v>0</v>
      </c>
      <c r="AQ35" s="34">
        <f t="shared" si="29"/>
        <v>0</v>
      </c>
      <c r="AR35" s="33">
        <f t="shared" si="30"/>
        <v>0</v>
      </c>
      <c r="AS35" s="34">
        <f t="shared" si="31"/>
        <v>0</v>
      </c>
      <c r="AT35" s="33">
        <f t="shared" si="17"/>
        <v>0</v>
      </c>
      <c r="AU35" s="34">
        <f t="shared" si="32"/>
        <v>0</v>
      </c>
      <c r="AV35" s="33">
        <f t="shared" si="18"/>
        <v>0</v>
      </c>
      <c r="AW35" s="34">
        <f t="shared" si="11"/>
        <v>0</v>
      </c>
      <c r="AX35" s="57">
        <f t="shared" si="19"/>
        <v>0</v>
      </c>
    </row>
    <row r="36" spans="1:50" s="12" customFormat="1" ht="15" hidden="1" customHeight="1" x14ac:dyDescent="0.25">
      <c r="A36" s="37">
        <v>11810</v>
      </c>
      <c r="B36" s="30" t="s">
        <v>36</v>
      </c>
      <c r="C36" s="36">
        <v>0</v>
      </c>
      <c r="D36" s="36"/>
      <c r="E36" s="36">
        <f t="shared" si="12"/>
        <v>0</v>
      </c>
      <c r="F36" s="56"/>
      <c r="G36" s="56"/>
      <c r="H36" s="36"/>
      <c r="I36" s="36"/>
      <c r="J36" s="36"/>
      <c r="K36" s="36"/>
      <c r="L36" s="33">
        <f t="shared" si="13"/>
        <v>0</v>
      </c>
      <c r="M36" s="34">
        <f t="shared" si="20"/>
        <v>0</v>
      </c>
      <c r="N36" s="33">
        <f t="shared" si="21"/>
        <v>0</v>
      </c>
      <c r="O36" s="34">
        <f t="shared" si="22"/>
        <v>0</v>
      </c>
      <c r="P36" s="56"/>
      <c r="Q36" s="56"/>
      <c r="R36" s="36"/>
      <c r="S36" s="36"/>
      <c r="T36" s="36"/>
      <c r="U36" s="36"/>
      <c r="V36" s="33">
        <f t="shared" si="14"/>
        <v>0</v>
      </c>
      <c r="W36" s="34">
        <f t="shared" si="23"/>
        <v>0</v>
      </c>
      <c r="X36" s="33">
        <f t="shared" si="24"/>
        <v>0</v>
      </c>
      <c r="Y36" s="34">
        <f t="shared" si="25"/>
        <v>0</v>
      </c>
      <c r="Z36" s="36"/>
      <c r="AA36" s="36"/>
      <c r="AB36" s="36"/>
      <c r="AC36" s="36"/>
      <c r="AD36" s="36"/>
      <c r="AE36" s="36"/>
      <c r="AF36" s="33">
        <f t="shared" si="15"/>
        <v>0</v>
      </c>
      <c r="AG36" s="34">
        <f t="shared" si="26"/>
        <v>0</v>
      </c>
      <c r="AH36" s="33">
        <f t="shared" si="27"/>
        <v>0</v>
      </c>
      <c r="AI36" s="34">
        <f t="shared" si="28"/>
        <v>0</v>
      </c>
      <c r="AJ36" s="36"/>
      <c r="AK36" s="36"/>
      <c r="AL36" s="36"/>
      <c r="AM36" s="36"/>
      <c r="AN36" s="36"/>
      <c r="AO36" s="36"/>
      <c r="AP36" s="33">
        <f t="shared" si="16"/>
        <v>0</v>
      </c>
      <c r="AQ36" s="34">
        <f t="shared" si="29"/>
        <v>0</v>
      </c>
      <c r="AR36" s="33">
        <f t="shared" si="30"/>
        <v>0</v>
      </c>
      <c r="AS36" s="34">
        <f t="shared" si="31"/>
        <v>0</v>
      </c>
      <c r="AT36" s="33">
        <f t="shared" si="17"/>
        <v>0</v>
      </c>
      <c r="AU36" s="34">
        <f t="shared" si="32"/>
        <v>0</v>
      </c>
      <c r="AV36" s="33">
        <f t="shared" si="18"/>
        <v>0</v>
      </c>
      <c r="AW36" s="34">
        <f t="shared" ref="AW36:AW82" si="65">(IFERROR(AV36/AT36,0))</f>
        <v>0</v>
      </c>
      <c r="AX36" s="57">
        <f t="shared" si="19"/>
        <v>0</v>
      </c>
    </row>
    <row r="37" spans="1:50" s="11" customFormat="1" ht="15" hidden="1" customHeight="1" x14ac:dyDescent="0.25">
      <c r="A37" s="37">
        <v>11910</v>
      </c>
      <c r="B37" s="30" t="s">
        <v>37</v>
      </c>
      <c r="C37" s="36">
        <v>0</v>
      </c>
      <c r="D37" s="36"/>
      <c r="E37" s="36">
        <f t="shared" si="12"/>
        <v>0</v>
      </c>
      <c r="F37" s="56"/>
      <c r="G37" s="56"/>
      <c r="H37" s="36"/>
      <c r="I37" s="36"/>
      <c r="J37" s="36"/>
      <c r="K37" s="36"/>
      <c r="L37" s="33">
        <f t="shared" si="13"/>
        <v>0</v>
      </c>
      <c r="M37" s="34">
        <f t="shared" si="20"/>
        <v>0</v>
      </c>
      <c r="N37" s="33">
        <f t="shared" si="21"/>
        <v>0</v>
      </c>
      <c r="O37" s="34">
        <f t="shared" si="22"/>
        <v>0</v>
      </c>
      <c r="P37" s="56"/>
      <c r="Q37" s="56"/>
      <c r="R37" s="36"/>
      <c r="S37" s="36"/>
      <c r="T37" s="36"/>
      <c r="U37" s="36"/>
      <c r="V37" s="33">
        <f t="shared" si="14"/>
        <v>0</v>
      </c>
      <c r="W37" s="34">
        <f t="shared" si="23"/>
        <v>0</v>
      </c>
      <c r="X37" s="33">
        <f t="shared" si="24"/>
        <v>0</v>
      </c>
      <c r="Y37" s="34">
        <f t="shared" si="25"/>
        <v>0</v>
      </c>
      <c r="Z37" s="36"/>
      <c r="AA37" s="36"/>
      <c r="AB37" s="36"/>
      <c r="AC37" s="36"/>
      <c r="AD37" s="36"/>
      <c r="AE37" s="36"/>
      <c r="AF37" s="33">
        <f t="shared" si="15"/>
        <v>0</v>
      </c>
      <c r="AG37" s="34">
        <f t="shared" si="26"/>
        <v>0</v>
      </c>
      <c r="AH37" s="33">
        <f t="shared" si="27"/>
        <v>0</v>
      </c>
      <c r="AI37" s="34">
        <f t="shared" si="28"/>
        <v>0</v>
      </c>
      <c r="AJ37" s="36"/>
      <c r="AK37" s="36"/>
      <c r="AL37" s="36"/>
      <c r="AM37" s="36"/>
      <c r="AN37" s="36"/>
      <c r="AO37" s="36"/>
      <c r="AP37" s="33">
        <f t="shared" si="16"/>
        <v>0</v>
      </c>
      <c r="AQ37" s="34">
        <f t="shared" si="29"/>
        <v>0</v>
      </c>
      <c r="AR37" s="33">
        <f t="shared" si="30"/>
        <v>0</v>
      </c>
      <c r="AS37" s="34">
        <f t="shared" si="31"/>
        <v>0</v>
      </c>
      <c r="AT37" s="33">
        <f t="shared" si="17"/>
        <v>0</v>
      </c>
      <c r="AU37" s="34">
        <f t="shared" si="32"/>
        <v>0</v>
      </c>
      <c r="AV37" s="33">
        <f t="shared" si="18"/>
        <v>0</v>
      </c>
      <c r="AW37" s="34">
        <f t="shared" si="65"/>
        <v>0</v>
      </c>
      <c r="AX37" s="57">
        <f t="shared" si="19"/>
        <v>0</v>
      </c>
    </row>
    <row r="38" spans="1:50" s="11" customFormat="1" ht="15" hidden="1" customHeight="1" x14ac:dyDescent="0.25">
      <c r="A38" s="37">
        <v>11940</v>
      </c>
      <c r="B38" s="30" t="s">
        <v>38</v>
      </c>
      <c r="C38" s="36">
        <v>0</v>
      </c>
      <c r="D38" s="36"/>
      <c r="E38" s="36">
        <f t="shared" si="12"/>
        <v>0</v>
      </c>
      <c r="F38" s="56"/>
      <c r="G38" s="56"/>
      <c r="H38" s="36"/>
      <c r="I38" s="36"/>
      <c r="J38" s="36"/>
      <c r="K38" s="36"/>
      <c r="L38" s="33">
        <f t="shared" si="13"/>
        <v>0</v>
      </c>
      <c r="M38" s="34">
        <f t="shared" si="20"/>
        <v>0</v>
      </c>
      <c r="N38" s="33">
        <f t="shared" si="21"/>
        <v>0</v>
      </c>
      <c r="O38" s="34">
        <f t="shared" si="22"/>
        <v>0</v>
      </c>
      <c r="P38" s="56"/>
      <c r="Q38" s="56"/>
      <c r="R38" s="36"/>
      <c r="S38" s="36"/>
      <c r="T38" s="36"/>
      <c r="U38" s="36"/>
      <c r="V38" s="33">
        <f t="shared" si="14"/>
        <v>0</v>
      </c>
      <c r="W38" s="34">
        <f t="shared" si="23"/>
        <v>0</v>
      </c>
      <c r="X38" s="33">
        <f t="shared" si="24"/>
        <v>0</v>
      </c>
      <c r="Y38" s="34">
        <f t="shared" si="25"/>
        <v>0</v>
      </c>
      <c r="Z38" s="36"/>
      <c r="AA38" s="36"/>
      <c r="AB38" s="36"/>
      <c r="AC38" s="36"/>
      <c r="AD38" s="36"/>
      <c r="AE38" s="36"/>
      <c r="AF38" s="33">
        <f t="shared" si="15"/>
        <v>0</v>
      </c>
      <c r="AG38" s="34">
        <f t="shared" si="26"/>
        <v>0</v>
      </c>
      <c r="AH38" s="33">
        <f t="shared" si="27"/>
        <v>0</v>
      </c>
      <c r="AI38" s="34">
        <f t="shared" si="28"/>
        <v>0</v>
      </c>
      <c r="AJ38" s="36"/>
      <c r="AK38" s="36"/>
      <c r="AL38" s="36"/>
      <c r="AM38" s="36"/>
      <c r="AN38" s="36"/>
      <c r="AO38" s="36"/>
      <c r="AP38" s="33">
        <f t="shared" si="16"/>
        <v>0</v>
      </c>
      <c r="AQ38" s="34">
        <f t="shared" si="29"/>
        <v>0</v>
      </c>
      <c r="AR38" s="33">
        <f t="shared" si="30"/>
        <v>0</v>
      </c>
      <c r="AS38" s="34">
        <f t="shared" si="31"/>
        <v>0</v>
      </c>
      <c r="AT38" s="33">
        <f t="shared" si="17"/>
        <v>0</v>
      </c>
      <c r="AU38" s="34">
        <f t="shared" si="32"/>
        <v>0</v>
      </c>
      <c r="AV38" s="33">
        <f t="shared" si="18"/>
        <v>0</v>
      </c>
      <c r="AW38" s="34">
        <f t="shared" si="65"/>
        <v>0</v>
      </c>
      <c r="AX38" s="57">
        <f t="shared" si="19"/>
        <v>0</v>
      </c>
    </row>
    <row r="39" spans="1:50" s="11" customFormat="1" ht="15" hidden="1" customHeight="1" x14ac:dyDescent="0.25">
      <c r="A39" s="37">
        <v>12100</v>
      </c>
      <c r="B39" s="30" t="s">
        <v>39</v>
      </c>
      <c r="C39" s="36">
        <v>0</v>
      </c>
      <c r="D39" s="36"/>
      <c r="E39" s="36">
        <f t="shared" si="12"/>
        <v>0</v>
      </c>
      <c r="F39" s="56"/>
      <c r="G39" s="56"/>
      <c r="H39" s="36"/>
      <c r="I39" s="36"/>
      <c r="J39" s="36"/>
      <c r="K39" s="36"/>
      <c r="L39" s="33">
        <f t="shared" si="13"/>
        <v>0</v>
      </c>
      <c r="M39" s="34">
        <f t="shared" si="20"/>
        <v>0</v>
      </c>
      <c r="N39" s="33">
        <f t="shared" si="21"/>
        <v>0</v>
      </c>
      <c r="O39" s="34">
        <f t="shared" si="22"/>
        <v>0</v>
      </c>
      <c r="P39" s="56"/>
      <c r="Q39" s="56"/>
      <c r="R39" s="36"/>
      <c r="S39" s="36"/>
      <c r="T39" s="36"/>
      <c r="U39" s="36"/>
      <c r="V39" s="33">
        <f t="shared" si="14"/>
        <v>0</v>
      </c>
      <c r="W39" s="34">
        <f t="shared" si="23"/>
        <v>0</v>
      </c>
      <c r="X39" s="33">
        <f t="shared" si="24"/>
        <v>0</v>
      </c>
      <c r="Y39" s="34">
        <f t="shared" si="25"/>
        <v>0</v>
      </c>
      <c r="Z39" s="36"/>
      <c r="AA39" s="36"/>
      <c r="AB39" s="36"/>
      <c r="AC39" s="36"/>
      <c r="AD39" s="36"/>
      <c r="AE39" s="36"/>
      <c r="AF39" s="33">
        <f t="shared" si="15"/>
        <v>0</v>
      </c>
      <c r="AG39" s="34">
        <f t="shared" si="26"/>
        <v>0</v>
      </c>
      <c r="AH39" s="33">
        <f t="shared" si="27"/>
        <v>0</v>
      </c>
      <c r="AI39" s="34">
        <f t="shared" si="28"/>
        <v>0</v>
      </c>
      <c r="AJ39" s="36"/>
      <c r="AK39" s="36"/>
      <c r="AL39" s="36"/>
      <c r="AM39" s="36"/>
      <c r="AN39" s="36"/>
      <c r="AO39" s="36"/>
      <c r="AP39" s="33">
        <f t="shared" si="16"/>
        <v>0</v>
      </c>
      <c r="AQ39" s="34">
        <f t="shared" si="29"/>
        <v>0</v>
      </c>
      <c r="AR39" s="33">
        <f t="shared" si="30"/>
        <v>0</v>
      </c>
      <c r="AS39" s="34">
        <f t="shared" si="31"/>
        <v>0</v>
      </c>
      <c r="AT39" s="33">
        <f t="shared" si="17"/>
        <v>0</v>
      </c>
      <c r="AU39" s="34">
        <f t="shared" si="32"/>
        <v>0</v>
      </c>
      <c r="AV39" s="33">
        <f t="shared" si="18"/>
        <v>0</v>
      </c>
      <c r="AW39" s="34">
        <f t="shared" si="65"/>
        <v>0</v>
      </c>
      <c r="AX39" s="57">
        <f t="shared" si="19"/>
        <v>0</v>
      </c>
    </row>
    <row r="40" spans="1:50" s="11" customFormat="1" ht="15" hidden="1" customHeight="1" x14ac:dyDescent="0.25">
      <c r="A40" s="37">
        <v>13110</v>
      </c>
      <c r="B40" s="30" t="s">
        <v>40</v>
      </c>
      <c r="C40" s="36">
        <v>0</v>
      </c>
      <c r="D40" s="36"/>
      <c r="E40" s="36">
        <f t="shared" si="12"/>
        <v>0</v>
      </c>
      <c r="F40" s="56"/>
      <c r="G40" s="56"/>
      <c r="H40" s="36"/>
      <c r="I40" s="36"/>
      <c r="J40" s="36"/>
      <c r="K40" s="36"/>
      <c r="L40" s="33">
        <f t="shared" si="13"/>
        <v>0</v>
      </c>
      <c r="M40" s="34">
        <f t="shared" si="20"/>
        <v>0</v>
      </c>
      <c r="N40" s="33">
        <f t="shared" si="21"/>
        <v>0</v>
      </c>
      <c r="O40" s="34">
        <f t="shared" si="22"/>
        <v>0</v>
      </c>
      <c r="P40" s="56"/>
      <c r="Q40" s="56"/>
      <c r="R40" s="36"/>
      <c r="S40" s="36"/>
      <c r="T40" s="36"/>
      <c r="U40" s="36"/>
      <c r="V40" s="33">
        <f t="shared" si="14"/>
        <v>0</v>
      </c>
      <c r="W40" s="34">
        <f t="shared" si="23"/>
        <v>0</v>
      </c>
      <c r="X40" s="33">
        <f t="shared" si="24"/>
        <v>0</v>
      </c>
      <c r="Y40" s="34">
        <f t="shared" si="25"/>
        <v>0</v>
      </c>
      <c r="Z40" s="36"/>
      <c r="AA40" s="36"/>
      <c r="AB40" s="36"/>
      <c r="AC40" s="36"/>
      <c r="AD40" s="36"/>
      <c r="AE40" s="36"/>
      <c r="AF40" s="33">
        <f t="shared" si="15"/>
        <v>0</v>
      </c>
      <c r="AG40" s="34">
        <f t="shared" si="26"/>
        <v>0</v>
      </c>
      <c r="AH40" s="33">
        <f t="shared" si="27"/>
        <v>0</v>
      </c>
      <c r="AI40" s="34">
        <f t="shared" si="28"/>
        <v>0</v>
      </c>
      <c r="AJ40" s="36"/>
      <c r="AK40" s="36"/>
      <c r="AL40" s="36"/>
      <c r="AM40" s="36"/>
      <c r="AN40" s="36"/>
      <c r="AO40" s="36"/>
      <c r="AP40" s="33">
        <f t="shared" si="16"/>
        <v>0</v>
      </c>
      <c r="AQ40" s="34">
        <f t="shared" si="29"/>
        <v>0</v>
      </c>
      <c r="AR40" s="33">
        <f t="shared" si="30"/>
        <v>0</v>
      </c>
      <c r="AS40" s="34">
        <f t="shared" si="31"/>
        <v>0</v>
      </c>
      <c r="AT40" s="33">
        <f t="shared" si="17"/>
        <v>0</v>
      </c>
      <c r="AU40" s="34">
        <f t="shared" si="32"/>
        <v>0</v>
      </c>
      <c r="AV40" s="33">
        <f t="shared" si="18"/>
        <v>0</v>
      </c>
      <c r="AW40" s="34">
        <f t="shared" si="65"/>
        <v>0</v>
      </c>
      <c r="AX40" s="57">
        <f t="shared" si="19"/>
        <v>0</v>
      </c>
    </row>
    <row r="41" spans="1:50" s="11" customFormat="1" ht="15" hidden="1" customHeight="1" x14ac:dyDescent="0.25">
      <c r="A41" s="37">
        <v>13120</v>
      </c>
      <c r="B41" s="30" t="s">
        <v>41</v>
      </c>
      <c r="C41" s="36">
        <v>0</v>
      </c>
      <c r="D41" s="36"/>
      <c r="E41" s="36">
        <f t="shared" si="12"/>
        <v>0</v>
      </c>
      <c r="F41" s="56"/>
      <c r="G41" s="56"/>
      <c r="H41" s="36"/>
      <c r="I41" s="36"/>
      <c r="J41" s="36"/>
      <c r="K41" s="36"/>
      <c r="L41" s="33">
        <f t="shared" si="13"/>
        <v>0</v>
      </c>
      <c r="M41" s="34">
        <f t="shared" si="20"/>
        <v>0</v>
      </c>
      <c r="N41" s="33">
        <f t="shared" si="21"/>
        <v>0</v>
      </c>
      <c r="O41" s="34">
        <f t="shared" si="22"/>
        <v>0</v>
      </c>
      <c r="P41" s="56"/>
      <c r="Q41" s="56"/>
      <c r="R41" s="36"/>
      <c r="S41" s="36"/>
      <c r="T41" s="36"/>
      <c r="U41" s="36"/>
      <c r="V41" s="33">
        <f t="shared" si="14"/>
        <v>0</v>
      </c>
      <c r="W41" s="34">
        <f t="shared" si="23"/>
        <v>0</v>
      </c>
      <c r="X41" s="33">
        <f t="shared" si="24"/>
        <v>0</v>
      </c>
      <c r="Y41" s="34">
        <f t="shared" si="25"/>
        <v>0</v>
      </c>
      <c r="Z41" s="36"/>
      <c r="AA41" s="36"/>
      <c r="AB41" s="36"/>
      <c r="AC41" s="36"/>
      <c r="AD41" s="36"/>
      <c r="AE41" s="36"/>
      <c r="AF41" s="33">
        <f t="shared" si="15"/>
        <v>0</v>
      </c>
      <c r="AG41" s="34">
        <f t="shared" si="26"/>
        <v>0</v>
      </c>
      <c r="AH41" s="33">
        <f t="shared" si="27"/>
        <v>0</v>
      </c>
      <c r="AI41" s="34">
        <f t="shared" si="28"/>
        <v>0</v>
      </c>
      <c r="AJ41" s="36"/>
      <c r="AK41" s="36"/>
      <c r="AL41" s="36"/>
      <c r="AM41" s="36"/>
      <c r="AN41" s="36"/>
      <c r="AO41" s="36"/>
      <c r="AP41" s="33">
        <f t="shared" si="16"/>
        <v>0</v>
      </c>
      <c r="AQ41" s="34">
        <f t="shared" si="29"/>
        <v>0</v>
      </c>
      <c r="AR41" s="33">
        <f t="shared" si="30"/>
        <v>0</v>
      </c>
      <c r="AS41" s="34">
        <f t="shared" si="31"/>
        <v>0</v>
      </c>
      <c r="AT41" s="33">
        <f t="shared" si="17"/>
        <v>0</v>
      </c>
      <c r="AU41" s="34">
        <f t="shared" si="32"/>
        <v>0</v>
      </c>
      <c r="AV41" s="33">
        <f t="shared" si="18"/>
        <v>0</v>
      </c>
      <c r="AW41" s="34">
        <f t="shared" si="65"/>
        <v>0</v>
      </c>
      <c r="AX41" s="57">
        <f t="shared" si="19"/>
        <v>0</v>
      </c>
    </row>
    <row r="42" spans="1:50" s="11" customFormat="1" ht="15" hidden="1" customHeight="1" x14ac:dyDescent="0.25">
      <c r="A42" s="29">
        <v>13131</v>
      </c>
      <c r="B42" s="63" t="s">
        <v>42</v>
      </c>
      <c r="C42" s="36">
        <v>0</v>
      </c>
      <c r="D42" s="64"/>
      <c r="E42" s="36">
        <f>SUM(C42:D42)</f>
        <v>0</v>
      </c>
      <c r="F42" s="56"/>
      <c r="G42" s="56"/>
      <c r="H42" s="36"/>
      <c r="I42" s="36"/>
      <c r="J42" s="36"/>
      <c r="K42" s="36"/>
      <c r="L42" s="33">
        <f t="shared" si="13"/>
        <v>0</v>
      </c>
      <c r="M42" s="34">
        <f t="shared" si="20"/>
        <v>0</v>
      </c>
      <c r="N42" s="33">
        <f t="shared" si="21"/>
        <v>0</v>
      </c>
      <c r="O42" s="34">
        <f t="shared" si="22"/>
        <v>0</v>
      </c>
      <c r="P42" s="56"/>
      <c r="Q42" s="56"/>
      <c r="R42" s="36"/>
      <c r="S42" s="36"/>
      <c r="T42" s="36"/>
      <c r="U42" s="36"/>
      <c r="V42" s="33">
        <f t="shared" si="14"/>
        <v>0</v>
      </c>
      <c r="W42" s="34">
        <f t="shared" si="23"/>
        <v>0</v>
      </c>
      <c r="X42" s="33">
        <f t="shared" si="24"/>
        <v>0</v>
      </c>
      <c r="Y42" s="34">
        <f t="shared" si="25"/>
        <v>0</v>
      </c>
      <c r="Z42" s="36"/>
      <c r="AA42" s="36"/>
      <c r="AB42" s="36"/>
      <c r="AC42" s="36"/>
      <c r="AD42" s="36"/>
      <c r="AE42" s="36"/>
      <c r="AF42" s="33">
        <f t="shared" si="15"/>
        <v>0</v>
      </c>
      <c r="AG42" s="34">
        <f t="shared" si="26"/>
        <v>0</v>
      </c>
      <c r="AH42" s="33">
        <f t="shared" si="27"/>
        <v>0</v>
      </c>
      <c r="AI42" s="34">
        <f t="shared" si="28"/>
        <v>0</v>
      </c>
      <c r="AJ42" s="36"/>
      <c r="AK42" s="36"/>
      <c r="AL42" s="36"/>
      <c r="AM42" s="36"/>
      <c r="AN42" s="36"/>
      <c r="AO42" s="36"/>
      <c r="AP42" s="33">
        <f t="shared" si="16"/>
        <v>0</v>
      </c>
      <c r="AQ42" s="34">
        <f t="shared" si="29"/>
        <v>0</v>
      </c>
      <c r="AR42" s="33">
        <f t="shared" si="30"/>
        <v>0</v>
      </c>
      <c r="AS42" s="34">
        <f t="shared" si="31"/>
        <v>0</v>
      </c>
      <c r="AT42" s="33">
        <f t="shared" si="17"/>
        <v>0</v>
      </c>
      <c r="AU42" s="34">
        <f t="shared" si="32"/>
        <v>0</v>
      </c>
      <c r="AV42" s="33">
        <f t="shared" si="18"/>
        <v>0</v>
      </c>
      <c r="AW42" s="34">
        <f t="shared" si="65"/>
        <v>0</v>
      </c>
      <c r="AX42" s="57">
        <f t="shared" si="19"/>
        <v>0</v>
      </c>
    </row>
    <row r="43" spans="1:50" s="11" customFormat="1" ht="15" hidden="1" customHeight="1" x14ac:dyDescent="0.25">
      <c r="A43" s="37">
        <v>13200</v>
      </c>
      <c r="B43" s="30" t="s">
        <v>43</v>
      </c>
      <c r="C43" s="36">
        <v>0</v>
      </c>
      <c r="D43" s="36"/>
      <c r="E43" s="36">
        <f t="shared" si="12"/>
        <v>0</v>
      </c>
      <c r="F43" s="56"/>
      <c r="G43" s="56"/>
      <c r="H43" s="36"/>
      <c r="I43" s="36"/>
      <c r="J43" s="36"/>
      <c r="K43" s="36"/>
      <c r="L43" s="33">
        <f t="shared" si="13"/>
        <v>0</v>
      </c>
      <c r="M43" s="34">
        <f t="shared" si="20"/>
        <v>0</v>
      </c>
      <c r="N43" s="33">
        <f t="shared" si="21"/>
        <v>0</v>
      </c>
      <c r="O43" s="34">
        <f t="shared" si="22"/>
        <v>0</v>
      </c>
      <c r="P43" s="65"/>
      <c r="Q43" s="65"/>
      <c r="R43" s="66"/>
      <c r="S43" s="66"/>
      <c r="T43" s="66"/>
      <c r="U43" s="66"/>
      <c r="V43" s="33">
        <f t="shared" si="14"/>
        <v>0</v>
      </c>
      <c r="W43" s="34">
        <f t="shared" si="23"/>
        <v>0</v>
      </c>
      <c r="X43" s="33">
        <f t="shared" si="24"/>
        <v>0</v>
      </c>
      <c r="Y43" s="34">
        <f t="shared" si="25"/>
        <v>0</v>
      </c>
      <c r="Z43" s="66"/>
      <c r="AA43" s="66"/>
      <c r="AB43" s="66"/>
      <c r="AC43" s="66"/>
      <c r="AD43" s="66"/>
      <c r="AE43" s="66"/>
      <c r="AF43" s="33">
        <f t="shared" si="15"/>
        <v>0</v>
      </c>
      <c r="AG43" s="34">
        <f t="shared" si="26"/>
        <v>0</v>
      </c>
      <c r="AH43" s="33">
        <f t="shared" si="27"/>
        <v>0</v>
      </c>
      <c r="AI43" s="34">
        <f t="shared" si="28"/>
        <v>0</v>
      </c>
      <c r="AJ43" s="36"/>
      <c r="AK43" s="36"/>
      <c r="AL43" s="36"/>
      <c r="AM43" s="36"/>
      <c r="AN43" s="36"/>
      <c r="AO43" s="36"/>
      <c r="AP43" s="33">
        <f t="shared" si="16"/>
        <v>0</v>
      </c>
      <c r="AQ43" s="34">
        <f t="shared" si="29"/>
        <v>0</v>
      </c>
      <c r="AR43" s="33">
        <f t="shared" si="30"/>
        <v>0</v>
      </c>
      <c r="AS43" s="34">
        <f t="shared" si="31"/>
        <v>0</v>
      </c>
      <c r="AT43" s="33">
        <f t="shared" si="17"/>
        <v>0</v>
      </c>
      <c r="AU43" s="34">
        <f t="shared" si="32"/>
        <v>0</v>
      </c>
      <c r="AV43" s="33">
        <f t="shared" si="18"/>
        <v>0</v>
      </c>
      <c r="AW43" s="34">
        <f t="shared" si="65"/>
        <v>0</v>
      </c>
      <c r="AX43" s="57">
        <f t="shared" si="19"/>
        <v>0</v>
      </c>
    </row>
    <row r="44" spans="1:50" s="11" customFormat="1" ht="15" hidden="1" customHeight="1" x14ac:dyDescent="0.25">
      <c r="A44" s="37">
        <v>15200</v>
      </c>
      <c r="B44" s="30" t="s">
        <v>44</v>
      </c>
      <c r="C44" s="36">
        <v>0</v>
      </c>
      <c r="D44" s="36"/>
      <c r="E44" s="36">
        <f t="shared" si="12"/>
        <v>0</v>
      </c>
      <c r="F44" s="56"/>
      <c r="G44" s="56"/>
      <c r="H44" s="36"/>
      <c r="I44" s="36"/>
      <c r="J44" s="36"/>
      <c r="K44" s="36"/>
      <c r="L44" s="33">
        <f t="shared" si="13"/>
        <v>0</v>
      </c>
      <c r="M44" s="34">
        <f t="shared" si="20"/>
        <v>0</v>
      </c>
      <c r="N44" s="33">
        <f t="shared" si="21"/>
        <v>0</v>
      </c>
      <c r="O44" s="34">
        <f t="shared" si="22"/>
        <v>0</v>
      </c>
      <c r="P44" s="65"/>
      <c r="Q44" s="65"/>
      <c r="R44" s="66"/>
      <c r="S44" s="66"/>
      <c r="T44" s="66"/>
      <c r="U44" s="66"/>
      <c r="V44" s="33">
        <f t="shared" si="14"/>
        <v>0</v>
      </c>
      <c r="W44" s="34">
        <f t="shared" si="23"/>
        <v>0</v>
      </c>
      <c r="X44" s="33">
        <f t="shared" si="24"/>
        <v>0</v>
      </c>
      <c r="Y44" s="34">
        <f t="shared" si="25"/>
        <v>0</v>
      </c>
      <c r="Z44" s="66"/>
      <c r="AA44" s="66"/>
      <c r="AB44" s="66"/>
      <c r="AC44" s="66"/>
      <c r="AD44" s="66"/>
      <c r="AE44" s="66"/>
      <c r="AF44" s="33">
        <f t="shared" si="15"/>
        <v>0</v>
      </c>
      <c r="AG44" s="34">
        <f t="shared" si="26"/>
        <v>0</v>
      </c>
      <c r="AH44" s="33">
        <f t="shared" si="27"/>
        <v>0</v>
      </c>
      <c r="AI44" s="34">
        <f t="shared" si="28"/>
        <v>0</v>
      </c>
      <c r="AJ44" s="36"/>
      <c r="AK44" s="36"/>
      <c r="AL44" s="36"/>
      <c r="AM44" s="36"/>
      <c r="AN44" s="36"/>
      <c r="AO44" s="36"/>
      <c r="AP44" s="33">
        <f t="shared" si="16"/>
        <v>0</v>
      </c>
      <c r="AQ44" s="34">
        <f t="shared" si="29"/>
        <v>0</v>
      </c>
      <c r="AR44" s="33">
        <f t="shared" si="30"/>
        <v>0</v>
      </c>
      <c r="AS44" s="34">
        <f t="shared" si="31"/>
        <v>0</v>
      </c>
      <c r="AT44" s="33">
        <f t="shared" si="17"/>
        <v>0</v>
      </c>
      <c r="AU44" s="34">
        <f t="shared" si="32"/>
        <v>0</v>
      </c>
      <c r="AV44" s="33">
        <f t="shared" si="18"/>
        <v>0</v>
      </c>
      <c r="AW44" s="34">
        <f t="shared" si="65"/>
        <v>0</v>
      </c>
      <c r="AX44" s="57">
        <f t="shared" si="19"/>
        <v>0</v>
      </c>
    </row>
    <row r="45" spans="1:50" s="11" customFormat="1" ht="15" hidden="1" customHeight="1" x14ac:dyDescent="0.25">
      <c r="A45" s="37">
        <v>15300</v>
      </c>
      <c r="B45" s="30" t="s">
        <v>45</v>
      </c>
      <c r="C45" s="36">
        <v>0</v>
      </c>
      <c r="D45" s="36"/>
      <c r="E45" s="36">
        <f t="shared" si="12"/>
        <v>0</v>
      </c>
      <c r="F45" s="56"/>
      <c r="G45" s="56"/>
      <c r="H45" s="36"/>
      <c r="I45" s="36"/>
      <c r="J45" s="36"/>
      <c r="K45" s="36"/>
      <c r="L45" s="33">
        <f t="shared" si="13"/>
        <v>0</v>
      </c>
      <c r="M45" s="34">
        <f t="shared" si="20"/>
        <v>0</v>
      </c>
      <c r="N45" s="33">
        <f t="shared" si="21"/>
        <v>0</v>
      </c>
      <c r="O45" s="34">
        <f t="shared" si="22"/>
        <v>0</v>
      </c>
      <c r="P45" s="56"/>
      <c r="Q45" s="56"/>
      <c r="R45" s="36"/>
      <c r="S45" s="36"/>
      <c r="T45" s="36"/>
      <c r="U45" s="36"/>
      <c r="V45" s="33">
        <f t="shared" si="14"/>
        <v>0</v>
      </c>
      <c r="W45" s="34">
        <f t="shared" si="23"/>
        <v>0</v>
      </c>
      <c r="X45" s="33">
        <f t="shared" si="24"/>
        <v>0</v>
      </c>
      <c r="Y45" s="34">
        <f t="shared" si="25"/>
        <v>0</v>
      </c>
      <c r="Z45" s="36"/>
      <c r="AA45" s="36"/>
      <c r="AB45" s="36"/>
      <c r="AC45" s="36"/>
      <c r="AD45" s="36"/>
      <c r="AE45" s="36"/>
      <c r="AF45" s="33">
        <f t="shared" si="15"/>
        <v>0</v>
      </c>
      <c r="AG45" s="34">
        <f t="shared" si="26"/>
        <v>0</v>
      </c>
      <c r="AH45" s="33">
        <f t="shared" si="27"/>
        <v>0</v>
      </c>
      <c r="AI45" s="34">
        <f t="shared" si="28"/>
        <v>0</v>
      </c>
      <c r="AJ45" s="36"/>
      <c r="AK45" s="36"/>
      <c r="AL45" s="36"/>
      <c r="AM45" s="36"/>
      <c r="AN45" s="36"/>
      <c r="AO45" s="36"/>
      <c r="AP45" s="33">
        <f t="shared" si="16"/>
        <v>0</v>
      </c>
      <c r="AQ45" s="34">
        <f t="shared" si="29"/>
        <v>0</v>
      </c>
      <c r="AR45" s="33">
        <f t="shared" si="30"/>
        <v>0</v>
      </c>
      <c r="AS45" s="34">
        <f t="shared" si="31"/>
        <v>0</v>
      </c>
      <c r="AT45" s="33">
        <f t="shared" si="17"/>
        <v>0</v>
      </c>
      <c r="AU45" s="34">
        <f t="shared" si="32"/>
        <v>0</v>
      </c>
      <c r="AV45" s="33">
        <f t="shared" si="18"/>
        <v>0</v>
      </c>
      <c r="AW45" s="34">
        <f t="shared" si="65"/>
        <v>0</v>
      </c>
      <c r="AX45" s="57">
        <f t="shared" si="19"/>
        <v>0</v>
      </c>
    </row>
    <row r="46" spans="1:50" s="11" customFormat="1" ht="15" hidden="1" customHeight="1" x14ac:dyDescent="0.25">
      <c r="A46" s="37">
        <v>15400</v>
      </c>
      <c r="B46" s="30" t="s">
        <v>46</v>
      </c>
      <c r="C46" s="36">
        <v>0</v>
      </c>
      <c r="D46" s="36"/>
      <c r="E46" s="36">
        <f t="shared" si="12"/>
        <v>0</v>
      </c>
      <c r="F46" s="56"/>
      <c r="G46" s="56"/>
      <c r="H46" s="36"/>
      <c r="I46" s="36"/>
      <c r="J46" s="36"/>
      <c r="K46" s="36"/>
      <c r="L46" s="33">
        <f t="shared" si="13"/>
        <v>0</v>
      </c>
      <c r="M46" s="34">
        <f t="shared" si="20"/>
        <v>0</v>
      </c>
      <c r="N46" s="33">
        <f t="shared" si="21"/>
        <v>0</v>
      </c>
      <c r="O46" s="34">
        <f t="shared" si="22"/>
        <v>0</v>
      </c>
      <c r="P46" s="56"/>
      <c r="Q46" s="56"/>
      <c r="R46" s="36"/>
      <c r="S46" s="36"/>
      <c r="T46" s="36"/>
      <c r="U46" s="36"/>
      <c r="V46" s="33">
        <f t="shared" si="14"/>
        <v>0</v>
      </c>
      <c r="W46" s="34">
        <f t="shared" si="23"/>
        <v>0</v>
      </c>
      <c r="X46" s="33">
        <f t="shared" si="24"/>
        <v>0</v>
      </c>
      <c r="Y46" s="34">
        <f t="shared" si="25"/>
        <v>0</v>
      </c>
      <c r="Z46" s="36"/>
      <c r="AA46" s="36"/>
      <c r="AB46" s="36"/>
      <c r="AC46" s="36"/>
      <c r="AD46" s="36"/>
      <c r="AE46" s="36"/>
      <c r="AF46" s="33">
        <f t="shared" si="15"/>
        <v>0</v>
      </c>
      <c r="AG46" s="34">
        <f t="shared" si="26"/>
        <v>0</v>
      </c>
      <c r="AH46" s="33">
        <f t="shared" si="27"/>
        <v>0</v>
      </c>
      <c r="AI46" s="34">
        <f t="shared" si="28"/>
        <v>0</v>
      </c>
      <c r="AJ46" s="36"/>
      <c r="AK46" s="36"/>
      <c r="AL46" s="36"/>
      <c r="AM46" s="36"/>
      <c r="AN46" s="36"/>
      <c r="AO46" s="36"/>
      <c r="AP46" s="33">
        <f t="shared" si="16"/>
        <v>0</v>
      </c>
      <c r="AQ46" s="34">
        <f t="shared" si="29"/>
        <v>0</v>
      </c>
      <c r="AR46" s="33">
        <f t="shared" si="30"/>
        <v>0</v>
      </c>
      <c r="AS46" s="34">
        <f t="shared" si="31"/>
        <v>0</v>
      </c>
      <c r="AT46" s="33">
        <f t="shared" si="17"/>
        <v>0</v>
      </c>
      <c r="AU46" s="34">
        <f t="shared" si="32"/>
        <v>0</v>
      </c>
      <c r="AV46" s="33">
        <f t="shared" si="18"/>
        <v>0</v>
      </c>
      <c r="AW46" s="34">
        <f t="shared" si="65"/>
        <v>0</v>
      </c>
      <c r="AX46" s="57">
        <f t="shared" si="19"/>
        <v>0</v>
      </c>
    </row>
    <row r="47" spans="1:50" s="20" customFormat="1" ht="15" hidden="1" customHeight="1" x14ac:dyDescent="0.25">
      <c r="A47" s="38">
        <v>20000</v>
      </c>
      <c r="B47" s="39" t="s">
        <v>47</v>
      </c>
      <c r="C47" s="40">
        <f t="shared" ref="C47:D47" si="66">SUM(C48:C82)</f>
        <v>0</v>
      </c>
      <c r="D47" s="40">
        <f t="shared" si="66"/>
        <v>0</v>
      </c>
      <c r="E47" s="40">
        <f>SUM(E48:E82)</f>
        <v>0</v>
      </c>
      <c r="F47" s="67">
        <f>SUM(F48:F82)</f>
        <v>0</v>
      </c>
      <c r="G47" s="67">
        <f t="shared" ref="G47:J47" si="67">SUM(G48:G82)</f>
        <v>0</v>
      </c>
      <c r="H47" s="67">
        <f t="shared" si="67"/>
        <v>0</v>
      </c>
      <c r="I47" s="67">
        <f t="shared" si="67"/>
        <v>0</v>
      </c>
      <c r="J47" s="67">
        <f t="shared" si="67"/>
        <v>0</v>
      </c>
      <c r="K47" s="67">
        <f>SUM(K48:K82)</f>
        <v>0</v>
      </c>
      <c r="L47" s="40">
        <f t="shared" ref="L47:N47" si="68">SUM(L48:L82)</f>
        <v>0</v>
      </c>
      <c r="M47" s="26">
        <f t="shared" si="20"/>
        <v>0</v>
      </c>
      <c r="N47" s="40">
        <f t="shared" si="68"/>
        <v>0</v>
      </c>
      <c r="O47" s="26">
        <f t="shared" si="22"/>
        <v>0</v>
      </c>
      <c r="P47" s="67">
        <f t="shared" ref="P47:V47" si="69">SUM(P48:P82)</f>
        <v>0</v>
      </c>
      <c r="Q47" s="67">
        <f t="shared" si="69"/>
        <v>0</v>
      </c>
      <c r="R47" s="67">
        <f t="shared" si="69"/>
        <v>0</v>
      </c>
      <c r="S47" s="67">
        <f t="shared" si="69"/>
        <v>0</v>
      </c>
      <c r="T47" s="67">
        <f t="shared" si="69"/>
        <v>0</v>
      </c>
      <c r="U47" s="67">
        <f t="shared" si="69"/>
        <v>0</v>
      </c>
      <c r="V47" s="40">
        <f t="shared" si="69"/>
        <v>0</v>
      </c>
      <c r="W47" s="26">
        <f t="shared" si="23"/>
        <v>0</v>
      </c>
      <c r="X47" s="40">
        <f t="shared" ref="X47" si="70">SUM(X48:X82)</f>
        <v>0</v>
      </c>
      <c r="Y47" s="26">
        <f t="shared" si="25"/>
        <v>0</v>
      </c>
      <c r="Z47" s="67">
        <f t="shared" ref="Z47:AF47" si="71">SUM(Z48:Z82)</f>
        <v>0</v>
      </c>
      <c r="AA47" s="67">
        <f t="shared" si="71"/>
        <v>0</v>
      </c>
      <c r="AB47" s="67">
        <f t="shared" si="71"/>
        <v>0</v>
      </c>
      <c r="AC47" s="67">
        <f t="shared" si="71"/>
        <v>0</v>
      </c>
      <c r="AD47" s="67">
        <f t="shared" si="71"/>
        <v>0</v>
      </c>
      <c r="AE47" s="67">
        <f t="shared" si="71"/>
        <v>0</v>
      </c>
      <c r="AF47" s="40">
        <f t="shared" si="71"/>
        <v>0</v>
      </c>
      <c r="AG47" s="26">
        <f t="shared" si="26"/>
        <v>0</v>
      </c>
      <c r="AH47" s="40">
        <f t="shared" ref="AH47" si="72">SUM(AH48:AH82)</f>
        <v>0</v>
      </c>
      <c r="AI47" s="26">
        <f t="shared" si="28"/>
        <v>0</v>
      </c>
      <c r="AJ47" s="67">
        <f t="shared" ref="AJ47:AP47" si="73">SUM(AJ48:AJ82)</f>
        <v>0</v>
      </c>
      <c r="AK47" s="67">
        <f t="shared" si="73"/>
        <v>0</v>
      </c>
      <c r="AL47" s="67">
        <f t="shared" si="73"/>
        <v>0</v>
      </c>
      <c r="AM47" s="67">
        <f t="shared" si="73"/>
        <v>0</v>
      </c>
      <c r="AN47" s="67">
        <f t="shared" si="73"/>
        <v>0</v>
      </c>
      <c r="AO47" s="67">
        <f t="shared" si="73"/>
        <v>0</v>
      </c>
      <c r="AP47" s="40">
        <f t="shared" si="73"/>
        <v>0</v>
      </c>
      <c r="AQ47" s="26">
        <f t="shared" si="29"/>
        <v>0</v>
      </c>
      <c r="AR47" s="40">
        <f t="shared" ref="AR47" si="74">SUM(AR48:AR82)</f>
        <v>0</v>
      </c>
      <c r="AS47" s="26">
        <f t="shared" si="31"/>
        <v>0</v>
      </c>
      <c r="AT47" s="40">
        <f t="shared" ref="AT47" si="75">SUM(AT48:AT82)</f>
        <v>0</v>
      </c>
      <c r="AU47" s="26">
        <f t="shared" si="32"/>
        <v>0</v>
      </c>
      <c r="AV47" s="40">
        <f t="shared" ref="AV47" si="76">SUM(AV48:AV82)</f>
        <v>0</v>
      </c>
      <c r="AW47" s="26">
        <f t="shared" si="65"/>
        <v>0</v>
      </c>
      <c r="AX47" s="68">
        <f t="shared" si="19"/>
        <v>0</v>
      </c>
    </row>
    <row r="48" spans="1:50" s="11" customFormat="1" ht="15" hidden="1" customHeight="1" x14ac:dyDescent="0.25">
      <c r="A48" s="37">
        <v>21100</v>
      </c>
      <c r="B48" s="30" t="s">
        <v>48</v>
      </c>
      <c r="C48" s="36">
        <v>0</v>
      </c>
      <c r="D48" s="36"/>
      <c r="E48" s="36">
        <f t="shared" ref="E48:E82" si="77">SUM(C48:D48)</f>
        <v>0</v>
      </c>
      <c r="F48" s="56"/>
      <c r="G48" s="56"/>
      <c r="H48" s="36"/>
      <c r="I48" s="36"/>
      <c r="J48" s="36"/>
      <c r="K48" s="36"/>
      <c r="L48" s="33">
        <f t="shared" ref="L48:L82" si="78">F48+H48+J48</f>
        <v>0</v>
      </c>
      <c r="M48" s="34">
        <f t="shared" si="20"/>
        <v>0</v>
      </c>
      <c r="N48" s="33">
        <f t="shared" ref="N48:N82" si="79">G48+I48+K48</f>
        <v>0</v>
      </c>
      <c r="O48" s="34">
        <f t="shared" si="22"/>
        <v>0</v>
      </c>
      <c r="P48" s="56"/>
      <c r="Q48" s="56"/>
      <c r="R48" s="36"/>
      <c r="S48" s="36"/>
      <c r="T48" s="36"/>
      <c r="U48" s="36"/>
      <c r="V48" s="33">
        <f t="shared" ref="V48:V82" si="80">P48+R48+T48</f>
        <v>0</v>
      </c>
      <c r="W48" s="34">
        <f t="shared" si="23"/>
        <v>0</v>
      </c>
      <c r="X48" s="33">
        <f t="shared" ref="X48:X82" si="81">Q48+S48+U48</f>
        <v>0</v>
      </c>
      <c r="Y48" s="34">
        <f t="shared" si="25"/>
        <v>0</v>
      </c>
      <c r="Z48" s="36"/>
      <c r="AA48" s="36"/>
      <c r="AB48" s="36"/>
      <c r="AC48" s="36"/>
      <c r="AD48" s="36"/>
      <c r="AE48" s="36"/>
      <c r="AF48" s="33">
        <f t="shared" ref="AF48:AF82" si="82">Z48+AB48+AD48</f>
        <v>0</v>
      </c>
      <c r="AG48" s="34">
        <f t="shared" si="26"/>
        <v>0</v>
      </c>
      <c r="AH48" s="33">
        <f t="shared" ref="AH48:AH82" si="83">AA48+AC48+AE48</f>
        <v>0</v>
      </c>
      <c r="AI48" s="34">
        <f t="shared" si="28"/>
        <v>0</v>
      </c>
      <c r="AJ48" s="36"/>
      <c r="AK48" s="36"/>
      <c r="AL48" s="36"/>
      <c r="AM48" s="36"/>
      <c r="AN48" s="36"/>
      <c r="AO48" s="36"/>
      <c r="AP48" s="33">
        <f t="shared" ref="AP48:AP82" si="84">AJ48+AL48+AN48</f>
        <v>0</v>
      </c>
      <c r="AQ48" s="34">
        <f t="shared" si="29"/>
        <v>0</v>
      </c>
      <c r="AR48" s="33">
        <f t="shared" ref="AR48:AR82" si="85">AK48+AM48+AO48</f>
        <v>0</v>
      </c>
      <c r="AS48" s="34">
        <f t="shared" si="31"/>
        <v>0</v>
      </c>
      <c r="AT48" s="33">
        <f t="shared" si="17"/>
        <v>0</v>
      </c>
      <c r="AU48" s="34">
        <f t="shared" si="32"/>
        <v>0</v>
      </c>
      <c r="AV48" s="33">
        <f t="shared" si="18"/>
        <v>0</v>
      </c>
      <c r="AW48" s="34">
        <f t="shared" si="65"/>
        <v>0</v>
      </c>
      <c r="AX48" s="57">
        <f t="shared" si="19"/>
        <v>0</v>
      </c>
    </row>
    <row r="49" spans="1:50" s="11" customFormat="1" ht="15" hidden="1" customHeight="1" x14ac:dyDescent="0.25">
      <c r="A49" s="37">
        <v>21200</v>
      </c>
      <c r="B49" s="63" t="s">
        <v>49</v>
      </c>
      <c r="C49" s="36">
        <v>0</v>
      </c>
      <c r="D49" s="64"/>
      <c r="E49" s="36">
        <f t="shared" si="77"/>
        <v>0</v>
      </c>
      <c r="F49" s="56"/>
      <c r="G49" s="56"/>
      <c r="H49" s="36"/>
      <c r="I49" s="36"/>
      <c r="J49" s="36"/>
      <c r="K49" s="36"/>
      <c r="L49" s="33">
        <f t="shared" si="78"/>
        <v>0</v>
      </c>
      <c r="M49" s="34">
        <f t="shared" si="20"/>
        <v>0</v>
      </c>
      <c r="N49" s="33">
        <f t="shared" si="79"/>
        <v>0</v>
      </c>
      <c r="O49" s="34">
        <f t="shared" si="22"/>
        <v>0</v>
      </c>
      <c r="P49" s="56"/>
      <c r="Q49" s="56"/>
      <c r="R49" s="36"/>
      <c r="S49" s="36"/>
      <c r="T49" s="36"/>
      <c r="U49" s="36"/>
      <c r="V49" s="33">
        <f t="shared" si="80"/>
        <v>0</v>
      </c>
      <c r="W49" s="34">
        <f t="shared" si="23"/>
        <v>0</v>
      </c>
      <c r="X49" s="33">
        <f t="shared" si="81"/>
        <v>0</v>
      </c>
      <c r="Y49" s="34">
        <f t="shared" si="25"/>
        <v>0</v>
      </c>
      <c r="Z49" s="36"/>
      <c r="AA49" s="36"/>
      <c r="AB49" s="36"/>
      <c r="AC49" s="36"/>
      <c r="AD49" s="36"/>
      <c r="AE49" s="36"/>
      <c r="AF49" s="33">
        <f t="shared" si="82"/>
        <v>0</v>
      </c>
      <c r="AG49" s="34">
        <f t="shared" si="26"/>
        <v>0</v>
      </c>
      <c r="AH49" s="33">
        <f t="shared" si="83"/>
        <v>0</v>
      </c>
      <c r="AI49" s="34">
        <f t="shared" si="28"/>
        <v>0</v>
      </c>
      <c r="AJ49" s="36"/>
      <c r="AK49" s="36"/>
      <c r="AL49" s="36"/>
      <c r="AM49" s="36"/>
      <c r="AN49" s="36"/>
      <c r="AO49" s="36"/>
      <c r="AP49" s="33">
        <f t="shared" si="84"/>
        <v>0</v>
      </c>
      <c r="AQ49" s="34">
        <f t="shared" si="29"/>
        <v>0</v>
      </c>
      <c r="AR49" s="33">
        <f t="shared" si="85"/>
        <v>0</v>
      </c>
      <c r="AS49" s="34">
        <f t="shared" si="31"/>
        <v>0</v>
      </c>
      <c r="AT49" s="33">
        <f t="shared" si="17"/>
        <v>0</v>
      </c>
      <c r="AU49" s="34">
        <f t="shared" si="32"/>
        <v>0</v>
      </c>
      <c r="AV49" s="33">
        <f t="shared" si="18"/>
        <v>0</v>
      </c>
      <c r="AW49" s="34">
        <f t="shared" si="65"/>
        <v>0</v>
      </c>
      <c r="AX49" s="57">
        <f t="shared" si="19"/>
        <v>0</v>
      </c>
    </row>
    <row r="50" spans="1:50" s="11" customFormat="1" ht="15" hidden="1" customHeight="1" x14ac:dyDescent="0.25">
      <c r="A50" s="37">
        <v>21300</v>
      </c>
      <c r="B50" s="63" t="s">
        <v>50</v>
      </c>
      <c r="C50" s="36">
        <v>0</v>
      </c>
      <c r="D50" s="64"/>
      <c r="E50" s="36">
        <f t="shared" si="77"/>
        <v>0</v>
      </c>
      <c r="F50" s="56"/>
      <c r="G50" s="56"/>
      <c r="H50" s="36"/>
      <c r="I50" s="36"/>
      <c r="J50" s="36"/>
      <c r="K50" s="36"/>
      <c r="L50" s="33">
        <f t="shared" si="78"/>
        <v>0</v>
      </c>
      <c r="M50" s="34">
        <f t="shared" si="20"/>
        <v>0</v>
      </c>
      <c r="N50" s="33">
        <f t="shared" si="79"/>
        <v>0</v>
      </c>
      <c r="O50" s="34">
        <f t="shared" si="22"/>
        <v>0</v>
      </c>
      <c r="P50" s="65"/>
      <c r="Q50" s="65"/>
      <c r="R50" s="66"/>
      <c r="S50" s="66"/>
      <c r="T50" s="66"/>
      <c r="U50" s="66"/>
      <c r="V50" s="33">
        <f t="shared" si="80"/>
        <v>0</v>
      </c>
      <c r="W50" s="34">
        <f t="shared" si="23"/>
        <v>0</v>
      </c>
      <c r="X50" s="33">
        <f t="shared" si="81"/>
        <v>0</v>
      </c>
      <c r="Y50" s="34">
        <f t="shared" si="25"/>
        <v>0</v>
      </c>
      <c r="Z50" s="66"/>
      <c r="AA50" s="66"/>
      <c r="AB50" s="66"/>
      <c r="AC50" s="66"/>
      <c r="AD50" s="66"/>
      <c r="AE50" s="66"/>
      <c r="AF50" s="33">
        <f t="shared" si="82"/>
        <v>0</v>
      </c>
      <c r="AG50" s="34">
        <f t="shared" si="26"/>
        <v>0</v>
      </c>
      <c r="AH50" s="33">
        <f t="shared" si="83"/>
        <v>0</v>
      </c>
      <c r="AI50" s="34">
        <f t="shared" si="28"/>
        <v>0</v>
      </c>
      <c r="AJ50" s="36"/>
      <c r="AK50" s="36"/>
      <c r="AL50" s="36"/>
      <c r="AM50" s="36"/>
      <c r="AN50" s="36"/>
      <c r="AO50" s="36"/>
      <c r="AP50" s="33">
        <f t="shared" si="84"/>
        <v>0</v>
      </c>
      <c r="AQ50" s="34">
        <f t="shared" si="29"/>
        <v>0</v>
      </c>
      <c r="AR50" s="33">
        <f t="shared" si="85"/>
        <v>0</v>
      </c>
      <c r="AS50" s="34">
        <f t="shared" si="31"/>
        <v>0</v>
      </c>
      <c r="AT50" s="33">
        <f t="shared" si="17"/>
        <v>0</v>
      </c>
      <c r="AU50" s="34">
        <f t="shared" si="32"/>
        <v>0</v>
      </c>
      <c r="AV50" s="33">
        <f t="shared" si="18"/>
        <v>0</v>
      </c>
      <c r="AW50" s="34">
        <f t="shared" si="65"/>
        <v>0</v>
      </c>
      <c r="AX50" s="57">
        <f t="shared" si="19"/>
        <v>0</v>
      </c>
    </row>
    <row r="51" spans="1:50" s="11" customFormat="1" ht="15" hidden="1" customHeight="1" x14ac:dyDescent="0.25">
      <c r="A51" s="37">
        <v>21400</v>
      </c>
      <c r="B51" s="63" t="s">
        <v>51</v>
      </c>
      <c r="C51" s="36">
        <v>0</v>
      </c>
      <c r="D51" s="64"/>
      <c r="E51" s="36">
        <f t="shared" si="77"/>
        <v>0</v>
      </c>
      <c r="F51" s="56"/>
      <c r="G51" s="56"/>
      <c r="H51" s="36"/>
      <c r="I51" s="36"/>
      <c r="J51" s="36"/>
      <c r="K51" s="36"/>
      <c r="L51" s="33">
        <f t="shared" si="78"/>
        <v>0</v>
      </c>
      <c r="M51" s="34">
        <f t="shared" si="20"/>
        <v>0</v>
      </c>
      <c r="N51" s="33">
        <f t="shared" si="79"/>
        <v>0</v>
      </c>
      <c r="O51" s="34">
        <f t="shared" si="22"/>
        <v>0</v>
      </c>
      <c r="P51" s="65"/>
      <c r="Q51" s="65"/>
      <c r="R51" s="66"/>
      <c r="S51" s="66"/>
      <c r="T51" s="66"/>
      <c r="U51" s="66"/>
      <c r="V51" s="33">
        <f t="shared" si="80"/>
        <v>0</v>
      </c>
      <c r="W51" s="34">
        <f t="shared" si="23"/>
        <v>0</v>
      </c>
      <c r="X51" s="33">
        <f t="shared" si="81"/>
        <v>0</v>
      </c>
      <c r="Y51" s="34">
        <f t="shared" si="25"/>
        <v>0</v>
      </c>
      <c r="Z51" s="66"/>
      <c r="AA51" s="66"/>
      <c r="AB51" s="66"/>
      <c r="AC51" s="66"/>
      <c r="AD51" s="66"/>
      <c r="AE51" s="66"/>
      <c r="AF51" s="33">
        <f t="shared" si="82"/>
        <v>0</v>
      </c>
      <c r="AG51" s="34">
        <f t="shared" si="26"/>
        <v>0</v>
      </c>
      <c r="AH51" s="33">
        <f t="shared" si="83"/>
        <v>0</v>
      </c>
      <c r="AI51" s="34">
        <f t="shared" si="28"/>
        <v>0</v>
      </c>
      <c r="AJ51" s="36"/>
      <c r="AK51" s="36"/>
      <c r="AL51" s="36"/>
      <c r="AM51" s="36"/>
      <c r="AN51" s="36"/>
      <c r="AO51" s="36"/>
      <c r="AP51" s="33">
        <f t="shared" si="84"/>
        <v>0</v>
      </c>
      <c r="AQ51" s="34">
        <f t="shared" si="29"/>
        <v>0</v>
      </c>
      <c r="AR51" s="33">
        <f t="shared" si="85"/>
        <v>0</v>
      </c>
      <c r="AS51" s="34">
        <f t="shared" si="31"/>
        <v>0</v>
      </c>
      <c r="AT51" s="33">
        <f t="shared" si="17"/>
        <v>0</v>
      </c>
      <c r="AU51" s="34">
        <f t="shared" si="32"/>
        <v>0</v>
      </c>
      <c r="AV51" s="33">
        <f t="shared" si="18"/>
        <v>0</v>
      </c>
      <c r="AW51" s="34">
        <f t="shared" si="65"/>
        <v>0</v>
      </c>
      <c r="AX51" s="57">
        <f t="shared" si="19"/>
        <v>0</v>
      </c>
    </row>
    <row r="52" spans="1:50" s="11" customFormat="1" ht="15" hidden="1" customHeight="1" x14ac:dyDescent="0.25">
      <c r="A52" s="37">
        <v>21500</v>
      </c>
      <c r="B52" s="63" t="s">
        <v>52</v>
      </c>
      <c r="C52" s="36">
        <v>0</v>
      </c>
      <c r="D52" s="64"/>
      <c r="E52" s="36">
        <f t="shared" si="77"/>
        <v>0</v>
      </c>
      <c r="F52" s="56"/>
      <c r="G52" s="56"/>
      <c r="H52" s="36"/>
      <c r="I52" s="36"/>
      <c r="J52" s="36"/>
      <c r="K52" s="36"/>
      <c r="L52" s="33">
        <f t="shared" si="78"/>
        <v>0</v>
      </c>
      <c r="M52" s="34">
        <f t="shared" si="20"/>
        <v>0</v>
      </c>
      <c r="N52" s="33">
        <f t="shared" si="79"/>
        <v>0</v>
      </c>
      <c r="O52" s="34">
        <f t="shared" si="22"/>
        <v>0</v>
      </c>
      <c r="P52" s="65"/>
      <c r="Q52" s="65"/>
      <c r="R52" s="66"/>
      <c r="S52" s="66"/>
      <c r="T52" s="66"/>
      <c r="U52" s="66"/>
      <c r="V52" s="33">
        <f t="shared" si="80"/>
        <v>0</v>
      </c>
      <c r="W52" s="34">
        <f t="shared" si="23"/>
        <v>0</v>
      </c>
      <c r="X52" s="33">
        <f t="shared" si="81"/>
        <v>0</v>
      </c>
      <c r="Y52" s="34">
        <f t="shared" si="25"/>
        <v>0</v>
      </c>
      <c r="Z52" s="66"/>
      <c r="AA52" s="66"/>
      <c r="AB52" s="66"/>
      <c r="AC52" s="66"/>
      <c r="AD52" s="66"/>
      <c r="AE52" s="66"/>
      <c r="AF52" s="33">
        <f t="shared" si="82"/>
        <v>0</v>
      </c>
      <c r="AG52" s="34">
        <f t="shared" si="26"/>
        <v>0</v>
      </c>
      <c r="AH52" s="33">
        <f t="shared" si="83"/>
        <v>0</v>
      </c>
      <c r="AI52" s="34">
        <f t="shared" si="28"/>
        <v>0</v>
      </c>
      <c r="AJ52" s="36"/>
      <c r="AK52" s="36"/>
      <c r="AL52" s="36"/>
      <c r="AM52" s="36"/>
      <c r="AN52" s="36"/>
      <c r="AO52" s="36"/>
      <c r="AP52" s="33">
        <f t="shared" si="84"/>
        <v>0</v>
      </c>
      <c r="AQ52" s="34">
        <f t="shared" si="29"/>
        <v>0</v>
      </c>
      <c r="AR52" s="33">
        <f t="shared" si="85"/>
        <v>0</v>
      </c>
      <c r="AS52" s="34">
        <f t="shared" si="31"/>
        <v>0</v>
      </c>
      <c r="AT52" s="33">
        <f t="shared" si="17"/>
        <v>0</v>
      </c>
      <c r="AU52" s="34">
        <f t="shared" si="32"/>
        <v>0</v>
      </c>
      <c r="AV52" s="33">
        <f t="shared" si="18"/>
        <v>0</v>
      </c>
      <c r="AW52" s="34">
        <f t="shared" si="65"/>
        <v>0</v>
      </c>
      <c r="AX52" s="57">
        <f t="shared" si="19"/>
        <v>0</v>
      </c>
    </row>
    <row r="53" spans="1:50" s="11" customFormat="1" ht="15" hidden="1" customHeight="1" x14ac:dyDescent="0.25">
      <c r="A53" s="37">
        <v>21600</v>
      </c>
      <c r="B53" s="63" t="s">
        <v>148</v>
      </c>
      <c r="C53" s="36">
        <v>0</v>
      </c>
      <c r="D53" s="64"/>
      <c r="E53" s="36">
        <f t="shared" si="77"/>
        <v>0</v>
      </c>
      <c r="F53" s="56"/>
      <c r="G53" s="56"/>
      <c r="H53" s="36"/>
      <c r="I53" s="36"/>
      <c r="J53" s="36"/>
      <c r="K53" s="36"/>
      <c r="L53" s="33">
        <f t="shared" si="78"/>
        <v>0</v>
      </c>
      <c r="M53" s="34">
        <f t="shared" si="20"/>
        <v>0</v>
      </c>
      <c r="N53" s="33">
        <f t="shared" si="79"/>
        <v>0</v>
      </c>
      <c r="O53" s="34">
        <f t="shared" si="22"/>
        <v>0</v>
      </c>
      <c r="P53" s="56"/>
      <c r="Q53" s="56"/>
      <c r="R53" s="36"/>
      <c r="S53" s="36"/>
      <c r="T53" s="36"/>
      <c r="U53" s="36"/>
      <c r="V53" s="33">
        <f t="shared" si="80"/>
        <v>0</v>
      </c>
      <c r="W53" s="34">
        <f t="shared" si="23"/>
        <v>0</v>
      </c>
      <c r="X53" s="33">
        <f t="shared" si="81"/>
        <v>0</v>
      </c>
      <c r="Y53" s="34">
        <f t="shared" si="25"/>
        <v>0</v>
      </c>
      <c r="Z53" s="36"/>
      <c r="AA53" s="36"/>
      <c r="AB53" s="36"/>
      <c r="AC53" s="36"/>
      <c r="AD53" s="36"/>
      <c r="AE53" s="36"/>
      <c r="AF53" s="33">
        <f t="shared" si="82"/>
        <v>0</v>
      </c>
      <c r="AG53" s="34">
        <f t="shared" si="26"/>
        <v>0</v>
      </c>
      <c r="AH53" s="33">
        <f t="shared" si="83"/>
        <v>0</v>
      </c>
      <c r="AI53" s="34">
        <f t="shared" si="28"/>
        <v>0</v>
      </c>
      <c r="AJ53" s="36"/>
      <c r="AK53" s="36"/>
      <c r="AL53" s="36"/>
      <c r="AM53" s="36"/>
      <c r="AN53" s="36"/>
      <c r="AO53" s="36"/>
      <c r="AP53" s="33">
        <f t="shared" si="84"/>
        <v>0</v>
      </c>
      <c r="AQ53" s="34">
        <f t="shared" si="29"/>
        <v>0</v>
      </c>
      <c r="AR53" s="33">
        <f t="shared" si="85"/>
        <v>0</v>
      </c>
      <c r="AS53" s="34">
        <f t="shared" si="31"/>
        <v>0</v>
      </c>
      <c r="AT53" s="33">
        <f t="shared" si="17"/>
        <v>0</v>
      </c>
      <c r="AU53" s="34">
        <f t="shared" si="32"/>
        <v>0</v>
      </c>
      <c r="AV53" s="33">
        <f t="shared" si="18"/>
        <v>0</v>
      </c>
      <c r="AW53" s="34">
        <f t="shared" si="65"/>
        <v>0</v>
      </c>
      <c r="AX53" s="57">
        <f t="shared" si="19"/>
        <v>0</v>
      </c>
    </row>
    <row r="54" spans="1:50" s="11" customFormat="1" ht="15" hidden="1" customHeight="1" x14ac:dyDescent="0.25">
      <c r="A54" s="59">
        <v>22110</v>
      </c>
      <c r="B54" s="63" t="s">
        <v>53</v>
      </c>
      <c r="C54" s="36">
        <v>0</v>
      </c>
      <c r="D54" s="64"/>
      <c r="E54" s="36">
        <f t="shared" si="77"/>
        <v>0</v>
      </c>
      <c r="F54" s="56"/>
      <c r="G54" s="56"/>
      <c r="H54" s="36"/>
      <c r="I54" s="36"/>
      <c r="J54" s="36"/>
      <c r="K54" s="36"/>
      <c r="L54" s="33">
        <f t="shared" si="78"/>
        <v>0</v>
      </c>
      <c r="M54" s="34">
        <f t="shared" si="20"/>
        <v>0</v>
      </c>
      <c r="N54" s="33">
        <f t="shared" si="79"/>
        <v>0</v>
      </c>
      <c r="O54" s="34">
        <f t="shared" si="22"/>
        <v>0</v>
      </c>
      <c r="P54" s="56"/>
      <c r="Q54" s="56"/>
      <c r="R54" s="36"/>
      <c r="S54" s="36"/>
      <c r="T54" s="36"/>
      <c r="U54" s="36"/>
      <c r="V54" s="33">
        <f t="shared" si="80"/>
        <v>0</v>
      </c>
      <c r="W54" s="34">
        <f t="shared" si="23"/>
        <v>0</v>
      </c>
      <c r="X54" s="33">
        <f t="shared" si="81"/>
        <v>0</v>
      </c>
      <c r="Y54" s="34">
        <f t="shared" si="25"/>
        <v>0</v>
      </c>
      <c r="Z54" s="36"/>
      <c r="AA54" s="36"/>
      <c r="AB54" s="36"/>
      <c r="AC54" s="36"/>
      <c r="AD54" s="36"/>
      <c r="AE54" s="36"/>
      <c r="AF54" s="33">
        <f t="shared" si="82"/>
        <v>0</v>
      </c>
      <c r="AG54" s="34">
        <f t="shared" si="26"/>
        <v>0</v>
      </c>
      <c r="AH54" s="33">
        <f t="shared" si="83"/>
        <v>0</v>
      </c>
      <c r="AI54" s="34">
        <f t="shared" si="28"/>
        <v>0</v>
      </c>
      <c r="AJ54" s="36"/>
      <c r="AK54" s="36"/>
      <c r="AL54" s="36"/>
      <c r="AM54" s="36"/>
      <c r="AN54" s="36"/>
      <c r="AO54" s="36"/>
      <c r="AP54" s="33">
        <f t="shared" si="84"/>
        <v>0</v>
      </c>
      <c r="AQ54" s="34">
        <f t="shared" si="29"/>
        <v>0</v>
      </c>
      <c r="AR54" s="33">
        <f t="shared" si="85"/>
        <v>0</v>
      </c>
      <c r="AS54" s="34">
        <f t="shared" si="31"/>
        <v>0</v>
      </c>
      <c r="AT54" s="33">
        <f t="shared" si="17"/>
        <v>0</v>
      </c>
      <c r="AU54" s="34">
        <f t="shared" si="32"/>
        <v>0</v>
      </c>
      <c r="AV54" s="33">
        <f t="shared" si="18"/>
        <v>0</v>
      </c>
      <c r="AW54" s="34">
        <f t="shared" si="65"/>
        <v>0</v>
      </c>
      <c r="AX54" s="57">
        <f t="shared" si="19"/>
        <v>0</v>
      </c>
    </row>
    <row r="55" spans="1:50" s="11" customFormat="1" ht="15" hidden="1" customHeight="1" x14ac:dyDescent="0.25">
      <c r="A55" s="59">
        <v>22120</v>
      </c>
      <c r="B55" s="63" t="s">
        <v>54</v>
      </c>
      <c r="C55" s="36">
        <v>0</v>
      </c>
      <c r="D55" s="64"/>
      <c r="E55" s="36">
        <f t="shared" si="77"/>
        <v>0</v>
      </c>
      <c r="F55" s="56"/>
      <c r="G55" s="56"/>
      <c r="H55" s="36"/>
      <c r="I55" s="36"/>
      <c r="J55" s="36"/>
      <c r="K55" s="36"/>
      <c r="L55" s="33">
        <f t="shared" si="78"/>
        <v>0</v>
      </c>
      <c r="M55" s="34">
        <f t="shared" si="20"/>
        <v>0</v>
      </c>
      <c r="N55" s="33">
        <f t="shared" si="79"/>
        <v>0</v>
      </c>
      <c r="O55" s="34">
        <f t="shared" si="22"/>
        <v>0</v>
      </c>
      <c r="P55" s="56"/>
      <c r="Q55" s="56"/>
      <c r="R55" s="36"/>
      <c r="S55" s="36"/>
      <c r="T55" s="36"/>
      <c r="U55" s="36"/>
      <c r="V55" s="33">
        <f t="shared" si="80"/>
        <v>0</v>
      </c>
      <c r="W55" s="34">
        <f t="shared" si="23"/>
        <v>0</v>
      </c>
      <c r="X55" s="33">
        <f t="shared" si="81"/>
        <v>0</v>
      </c>
      <c r="Y55" s="34">
        <f t="shared" si="25"/>
        <v>0</v>
      </c>
      <c r="Z55" s="36"/>
      <c r="AA55" s="36"/>
      <c r="AB55" s="36"/>
      <c r="AC55" s="36"/>
      <c r="AD55" s="36"/>
      <c r="AE55" s="36"/>
      <c r="AF55" s="33">
        <f t="shared" si="82"/>
        <v>0</v>
      </c>
      <c r="AG55" s="34">
        <f t="shared" si="26"/>
        <v>0</v>
      </c>
      <c r="AH55" s="33">
        <f t="shared" si="83"/>
        <v>0</v>
      </c>
      <c r="AI55" s="34">
        <f t="shared" si="28"/>
        <v>0</v>
      </c>
      <c r="AJ55" s="36"/>
      <c r="AK55" s="36"/>
      <c r="AL55" s="36"/>
      <c r="AM55" s="36"/>
      <c r="AN55" s="36"/>
      <c r="AO55" s="36"/>
      <c r="AP55" s="33">
        <f t="shared" si="84"/>
        <v>0</v>
      </c>
      <c r="AQ55" s="34">
        <f t="shared" si="29"/>
        <v>0</v>
      </c>
      <c r="AR55" s="33">
        <f t="shared" si="85"/>
        <v>0</v>
      </c>
      <c r="AS55" s="34">
        <f t="shared" si="31"/>
        <v>0</v>
      </c>
      <c r="AT55" s="33">
        <f t="shared" si="17"/>
        <v>0</v>
      </c>
      <c r="AU55" s="34">
        <f t="shared" si="32"/>
        <v>0</v>
      </c>
      <c r="AV55" s="33">
        <f t="shared" si="18"/>
        <v>0</v>
      </c>
      <c r="AW55" s="34">
        <f t="shared" si="65"/>
        <v>0</v>
      </c>
      <c r="AX55" s="57">
        <f t="shared" si="19"/>
        <v>0</v>
      </c>
    </row>
    <row r="56" spans="1:50" s="11" customFormat="1" ht="15" hidden="1" customHeight="1" x14ac:dyDescent="0.25">
      <c r="A56" s="59">
        <v>22210</v>
      </c>
      <c r="B56" s="63" t="s">
        <v>55</v>
      </c>
      <c r="C56" s="36">
        <v>0</v>
      </c>
      <c r="D56" s="64"/>
      <c r="E56" s="36">
        <f t="shared" si="77"/>
        <v>0</v>
      </c>
      <c r="F56" s="56"/>
      <c r="G56" s="56"/>
      <c r="H56" s="36"/>
      <c r="I56" s="36"/>
      <c r="J56" s="36"/>
      <c r="K56" s="36"/>
      <c r="L56" s="33">
        <f t="shared" si="78"/>
        <v>0</v>
      </c>
      <c r="M56" s="34">
        <f t="shared" si="20"/>
        <v>0</v>
      </c>
      <c r="N56" s="33">
        <f t="shared" si="79"/>
        <v>0</v>
      </c>
      <c r="O56" s="34">
        <f t="shared" si="22"/>
        <v>0</v>
      </c>
      <c r="P56" s="56"/>
      <c r="Q56" s="56"/>
      <c r="R56" s="36"/>
      <c r="S56" s="36"/>
      <c r="T56" s="36"/>
      <c r="U56" s="36"/>
      <c r="V56" s="33">
        <f t="shared" si="80"/>
        <v>0</v>
      </c>
      <c r="W56" s="34">
        <f t="shared" si="23"/>
        <v>0</v>
      </c>
      <c r="X56" s="33">
        <f t="shared" si="81"/>
        <v>0</v>
      </c>
      <c r="Y56" s="34">
        <f t="shared" si="25"/>
        <v>0</v>
      </c>
      <c r="Z56" s="36"/>
      <c r="AA56" s="36"/>
      <c r="AB56" s="36"/>
      <c r="AC56" s="36"/>
      <c r="AD56" s="36"/>
      <c r="AE56" s="36"/>
      <c r="AF56" s="33">
        <f t="shared" si="82"/>
        <v>0</v>
      </c>
      <c r="AG56" s="34">
        <f t="shared" si="26"/>
        <v>0</v>
      </c>
      <c r="AH56" s="33">
        <f t="shared" si="83"/>
        <v>0</v>
      </c>
      <c r="AI56" s="34">
        <f t="shared" si="28"/>
        <v>0</v>
      </c>
      <c r="AJ56" s="36"/>
      <c r="AK56" s="36"/>
      <c r="AL56" s="36"/>
      <c r="AM56" s="36"/>
      <c r="AN56" s="36"/>
      <c r="AO56" s="36"/>
      <c r="AP56" s="33">
        <f t="shared" si="84"/>
        <v>0</v>
      </c>
      <c r="AQ56" s="34">
        <f t="shared" si="29"/>
        <v>0</v>
      </c>
      <c r="AR56" s="33">
        <f t="shared" si="85"/>
        <v>0</v>
      </c>
      <c r="AS56" s="34">
        <f t="shared" si="31"/>
        <v>0</v>
      </c>
      <c r="AT56" s="33">
        <f t="shared" si="17"/>
        <v>0</v>
      </c>
      <c r="AU56" s="34">
        <f t="shared" si="32"/>
        <v>0</v>
      </c>
      <c r="AV56" s="33">
        <f t="shared" si="18"/>
        <v>0</v>
      </c>
      <c r="AW56" s="34">
        <f t="shared" si="65"/>
        <v>0</v>
      </c>
      <c r="AX56" s="57">
        <f t="shared" si="19"/>
        <v>0</v>
      </c>
    </row>
    <row r="57" spans="1:50" s="11" customFormat="1" ht="15" hidden="1" customHeight="1" x14ac:dyDescent="0.25">
      <c r="A57" s="59">
        <v>22220</v>
      </c>
      <c r="B57" s="63" t="s">
        <v>56</v>
      </c>
      <c r="C57" s="36">
        <v>0</v>
      </c>
      <c r="D57" s="64"/>
      <c r="E57" s="36">
        <f t="shared" si="77"/>
        <v>0</v>
      </c>
      <c r="F57" s="65"/>
      <c r="G57" s="65"/>
      <c r="H57" s="66"/>
      <c r="I57" s="66"/>
      <c r="J57" s="66"/>
      <c r="K57" s="66"/>
      <c r="L57" s="33">
        <f t="shared" si="78"/>
        <v>0</v>
      </c>
      <c r="M57" s="34">
        <f t="shared" si="20"/>
        <v>0</v>
      </c>
      <c r="N57" s="33">
        <f t="shared" si="79"/>
        <v>0</v>
      </c>
      <c r="O57" s="34">
        <f t="shared" si="22"/>
        <v>0</v>
      </c>
      <c r="P57" s="65"/>
      <c r="Q57" s="65"/>
      <c r="R57" s="66"/>
      <c r="S57" s="66"/>
      <c r="T57" s="66"/>
      <c r="U57" s="66"/>
      <c r="V57" s="33">
        <f t="shared" si="80"/>
        <v>0</v>
      </c>
      <c r="W57" s="34">
        <f t="shared" si="23"/>
        <v>0</v>
      </c>
      <c r="X57" s="33">
        <f t="shared" si="81"/>
        <v>0</v>
      </c>
      <c r="Y57" s="34">
        <f t="shared" si="25"/>
        <v>0</v>
      </c>
      <c r="Z57" s="66"/>
      <c r="AA57" s="66"/>
      <c r="AB57" s="66"/>
      <c r="AC57" s="66"/>
      <c r="AD57" s="66"/>
      <c r="AE57" s="66"/>
      <c r="AF57" s="33">
        <f t="shared" si="82"/>
        <v>0</v>
      </c>
      <c r="AG57" s="34">
        <f t="shared" si="26"/>
        <v>0</v>
      </c>
      <c r="AH57" s="33">
        <f t="shared" si="83"/>
        <v>0</v>
      </c>
      <c r="AI57" s="34">
        <f t="shared" si="28"/>
        <v>0</v>
      </c>
      <c r="AJ57" s="66"/>
      <c r="AK57" s="66"/>
      <c r="AL57" s="66"/>
      <c r="AM57" s="66"/>
      <c r="AN57" s="66"/>
      <c r="AO57" s="66"/>
      <c r="AP57" s="33">
        <f t="shared" si="84"/>
        <v>0</v>
      </c>
      <c r="AQ57" s="34">
        <f t="shared" si="29"/>
        <v>0</v>
      </c>
      <c r="AR57" s="33">
        <f t="shared" si="85"/>
        <v>0</v>
      </c>
      <c r="AS57" s="34">
        <f t="shared" si="31"/>
        <v>0</v>
      </c>
      <c r="AT57" s="33">
        <f t="shared" si="17"/>
        <v>0</v>
      </c>
      <c r="AU57" s="34">
        <f t="shared" si="32"/>
        <v>0</v>
      </c>
      <c r="AV57" s="33">
        <f t="shared" si="18"/>
        <v>0</v>
      </c>
      <c r="AW57" s="34">
        <f t="shared" si="65"/>
        <v>0</v>
      </c>
      <c r="AX57" s="57">
        <f t="shared" si="19"/>
        <v>0</v>
      </c>
    </row>
    <row r="58" spans="1:50" s="11" customFormat="1" ht="15" hidden="1" customHeight="1" x14ac:dyDescent="0.25">
      <c r="A58" s="37">
        <v>22300</v>
      </c>
      <c r="B58" s="63" t="s">
        <v>57</v>
      </c>
      <c r="C58" s="36">
        <v>0</v>
      </c>
      <c r="D58" s="64"/>
      <c r="E58" s="36">
        <f t="shared" si="77"/>
        <v>0</v>
      </c>
      <c r="F58" s="65"/>
      <c r="G58" s="65"/>
      <c r="H58" s="66"/>
      <c r="I58" s="66"/>
      <c r="J58" s="66"/>
      <c r="K58" s="66"/>
      <c r="L58" s="33">
        <f t="shared" si="78"/>
        <v>0</v>
      </c>
      <c r="M58" s="34">
        <f t="shared" si="20"/>
        <v>0</v>
      </c>
      <c r="N58" s="33">
        <f t="shared" si="79"/>
        <v>0</v>
      </c>
      <c r="O58" s="34">
        <f t="shared" si="22"/>
        <v>0</v>
      </c>
      <c r="P58" s="65"/>
      <c r="Q58" s="65"/>
      <c r="R58" s="66"/>
      <c r="S58" s="66"/>
      <c r="T58" s="66"/>
      <c r="U58" s="66"/>
      <c r="V58" s="33">
        <f t="shared" si="80"/>
        <v>0</v>
      </c>
      <c r="W58" s="34">
        <f t="shared" si="23"/>
        <v>0</v>
      </c>
      <c r="X58" s="33">
        <f t="shared" si="81"/>
        <v>0</v>
      </c>
      <c r="Y58" s="34">
        <f t="shared" si="25"/>
        <v>0</v>
      </c>
      <c r="Z58" s="66"/>
      <c r="AA58" s="66"/>
      <c r="AB58" s="66"/>
      <c r="AC58" s="66"/>
      <c r="AD58" s="66"/>
      <c r="AE58" s="66"/>
      <c r="AF58" s="33">
        <f t="shared" si="82"/>
        <v>0</v>
      </c>
      <c r="AG58" s="34">
        <f t="shared" si="26"/>
        <v>0</v>
      </c>
      <c r="AH58" s="33">
        <f t="shared" si="83"/>
        <v>0</v>
      </c>
      <c r="AI58" s="34">
        <f t="shared" si="28"/>
        <v>0</v>
      </c>
      <c r="AJ58" s="66"/>
      <c r="AK58" s="66"/>
      <c r="AL58" s="66"/>
      <c r="AM58" s="66"/>
      <c r="AN58" s="66"/>
      <c r="AO58" s="66"/>
      <c r="AP58" s="33">
        <f t="shared" si="84"/>
        <v>0</v>
      </c>
      <c r="AQ58" s="34">
        <f t="shared" si="29"/>
        <v>0</v>
      </c>
      <c r="AR58" s="33">
        <f t="shared" si="85"/>
        <v>0</v>
      </c>
      <c r="AS58" s="34">
        <f t="shared" si="31"/>
        <v>0</v>
      </c>
      <c r="AT58" s="33">
        <f t="shared" si="17"/>
        <v>0</v>
      </c>
      <c r="AU58" s="34">
        <f t="shared" si="32"/>
        <v>0</v>
      </c>
      <c r="AV58" s="33">
        <f t="shared" si="18"/>
        <v>0</v>
      </c>
      <c r="AW58" s="34">
        <f t="shared" si="65"/>
        <v>0</v>
      </c>
      <c r="AX58" s="57">
        <f t="shared" si="19"/>
        <v>0</v>
      </c>
    </row>
    <row r="59" spans="1:50" s="11" customFormat="1" ht="15" hidden="1" customHeight="1" x14ac:dyDescent="0.25">
      <c r="A59" s="37">
        <v>22500</v>
      </c>
      <c r="B59" s="63" t="s">
        <v>58</v>
      </c>
      <c r="C59" s="36">
        <v>0</v>
      </c>
      <c r="D59" s="64"/>
      <c r="E59" s="36">
        <f t="shared" si="77"/>
        <v>0</v>
      </c>
      <c r="F59" s="65"/>
      <c r="G59" s="65"/>
      <c r="H59" s="66"/>
      <c r="I59" s="66"/>
      <c r="J59" s="66"/>
      <c r="K59" s="66"/>
      <c r="L59" s="33">
        <f t="shared" si="78"/>
        <v>0</v>
      </c>
      <c r="M59" s="34">
        <f t="shared" si="20"/>
        <v>0</v>
      </c>
      <c r="N59" s="33">
        <f t="shared" si="79"/>
        <v>0</v>
      </c>
      <c r="O59" s="34">
        <f t="shared" si="22"/>
        <v>0</v>
      </c>
      <c r="P59" s="65"/>
      <c r="Q59" s="65"/>
      <c r="R59" s="66"/>
      <c r="S59" s="66"/>
      <c r="T59" s="66"/>
      <c r="U59" s="66"/>
      <c r="V59" s="33">
        <f t="shared" si="80"/>
        <v>0</v>
      </c>
      <c r="W59" s="34">
        <f t="shared" si="23"/>
        <v>0</v>
      </c>
      <c r="X59" s="33">
        <f t="shared" si="81"/>
        <v>0</v>
      </c>
      <c r="Y59" s="34">
        <f t="shared" si="25"/>
        <v>0</v>
      </c>
      <c r="Z59" s="66"/>
      <c r="AA59" s="66"/>
      <c r="AB59" s="66"/>
      <c r="AC59" s="66"/>
      <c r="AD59" s="66"/>
      <c r="AE59" s="66"/>
      <c r="AF59" s="33">
        <f t="shared" si="82"/>
        <v>0</v>
      </c>
      <c r="AG59" s="34">
        <f t="shared" si="26"/>
        <v>0</v>
      </c>
      <c r="AH59" s="33">
        <f t="shared" si="83"/>
        <v>0</v>
      </c>
      <c r="AI59" s="34">
        <f t="shared" si="28"/>
        <v>0</v>
      </c>
      <c r="AJ59" s="66"/>
      <c r="AK59" s="66"/>
      <c r="AL59" s="66"/>
      <c r="AM59" s="66"/>
      <c r="AN59" s="66"/>
      <c r="AO59" s="66"/>
      <c r="AP59" s="33">
        <f t="shared" si="84"/>
        <v>0</v>
      </c>
      <c r="AQ59" s="34">
        <f t="shared" si="29"/>
        <v>0</v>
      </c>
      <c r="AR59" s="33">
        <f t="shared" si="85"/>
        <v>0</v>
      </c>
      <c r="AS59" s="34">
        <f t="shared" si="31"/>
        <v>0</v>
      </c>
      <c r="AT59" s="33">
        <f t="shared" si="17"/>
        <v>0</v>
      </c>
      <c r="AU59" s="34">
        <f t="shared" si="32"/>
        <v>0</v>
      </c>
      <c r="AV59" s="33">
        <f t="shared" si="18"/>
        <v>0</v>
      </c>
      <c r="AW59" s="34">
        <f t="shared" si="65"/>
        <v>0</v>
      </c>
      <c r="AX59" s="57">
        <f t="shared" si="19"/>
        <v>0</v>
      </c>
    </row>
    <row r="60" spans="1:50" s="11" customFormat="1" ht="15" hidden="1" customHeight="1" x14ac:dyDescent="0.25">
      <c r="A60" s="37">
        <v>22600</v>
      </c>
      <c r="B60" s="63" t="s">
        <v>59</v>
      </c>
      <c r="C60" s="36">
        <v>0</v>
      </c>
      <c r="D60" s="64"/>
      <c r="E60" s="36">
        <f t="shared" si="77"/>
        <v>0</v>
      </c>
      <c r="F60" s="56"/>
      <c r="G60" s="56"/>
      <c r="H60" s="36"/>
      <c r="I60" s="36"/>
      <c r="J60" s="36"/>
      <c r="K60" s="36"/>
      <c r="L60" s="33">
        <f t="shared" si="78"/>
        <v>0</v>
      </c>
      <c r="M60" s="34">
        <f t="shared" si="20"/>
        <v>0</v>
      </c>
      <c r="N60" s="33">
        <f t="shared" si="79"/>
        <v>0</v>
      </c>
      <c r="O60" s="34">
        <f t="shared" si="22"/>
        <v>0</v>
      </c>
      <c r="P60" s="56"/>
      <c r="Q60" s="56"/>
      <c r="R60" s="36"/>
      <c r="S60" s="36"/>
      <c r="T60" s="36"/>
      <c r="U60" s="36"/>
      <c r="V60" s="33">
        <f t="shared" si="80"/>
        <v>0</v>
      </c>
      <c r="W60" s="34">
        <f t="shared" si="23"/>
        <v>0</v>
      </c>
      <c r="X60" s="33">
        <f t="shared" si="81"/>
        <v>0</v>
      </c>
      <c r="Y60" s="34">
        <f t="shared" si="25"/>
        <v>0</v>
      </c>
      <c r="Z60" s="36"/>
      <c r="AA60" s="36"/>
      <c r="AB60" s="36"/>
      <c r="AC60" s="36"/>
      <c r="AD60" s="36"/>
      <c r="AE60" s="36"/>
      <c r="AF60" s="33">
        <f t="shared" si="82"/>
        <v>0</v>
      </c>
      <c r="AG60" s="34">
        <f t="shared" si="26"/>
        <v>0</v>
      </c>
      <c r="AH60" s="33">
        <f t="shared" si="83"/>
        <v>0</v>
      </c>
      <c r="AI60" s="34">
        <f t="shared" si="28"/>
        <v>0</v>
      </c>
      <c r="AJ60" s="36"/>
      <c r="AK60" s="36"/>
      <c r="AL60" s="36"/>
      <c r="AM60" s="36"/>
      <c r="AN60" s="36"/>
      <c r="AO60" s="36"/>
      <c r="AP60" s="33">
        <f t="shared" si="84"/>
        <v>0</v>
      </c>
      <c r="AQ60" s="34">
        <f t="shared" si="29"/>
        <v>0</v>
      </c>
      <c r="AR60" s="33">
        <f t="shared" si="85"/>
        <v>0</v>
      </c>
      <c r="AS60" s="34">
        <f t="shared" si="31"/>
        <v>0</v>
      </c>
      <c r="AT60" s="33">
        <f t="shared" si="17"/>
        <v>0</v>
      </c>
      <c r="AU60" s="34">
        <f t="shared" si="32"/>
        <v>0</v>
      </c>
      <c r="AV60" s="33">
        <f t="shared" si="18"/>
        <v>0</v>
      </c>
      <c r="AW60" s="34">
        <f t="shared" si="65"/>
        <v>0</v>
      </c>
      <c r="AX60" s="57">
        <f t="shared" si="19"/>
        <v>0</v>
      </c>
    </row>
    <row r="61" spans="1:50" s="11" customFormat="1" ht="15" hidden="1" customHeight="1" x14ac:dyDescent="0.25">
      <c r="A61" s="37">
        <v>23100</v>
      </c>
      <c r="B61" s="63" t="s">
        <v>60</v>
      </c>
      <c r="C61" s="36">
        <v>0</v>
      </c>
      <c r="D61" s="64"/>
      <c r="E61" s="36">
        <f t="shared" si="77"/>
        <v>0</v>
      </c>
      <c r="F61" s="56"/>
      <c r="G61" s="56"/>
      <c r="H61" s="36"/>
      <c r="I61" s="36"/>
      <c r="J61" s="36"/>
      <c r="K61" s="36"/>
      <c r="L61" s="33">
        <f t="shared" si="78"/>
        <v>0</v>
      </c>
      <c r="M61" s="34">
        <f t="shared" si="20"/>
        <v>0</v>
      </c>
      <c r="N61" s="33">
        <f t="shared" si="79"/>
        <v>0</v>
      </c>
      <c r="O61" s="34">
        <f t="shared" si="22"/>
        <v>0</v>
      </c>
      <c r="P61" s="56"/>
      <c r="Q61" s="56"/>
      <c r="R61" s="36"/>
      <c r="S61" s="36"/>
      <c r="T61" s="36"/>
      <c r="U61" s="36"/>
      <c r="V61" s="33">
        <f t="shared" si="80"/>
        <v>0</v>
      </c>
      <c r="W61" s="34">
        <f t="shared" si="23"/>
        <v>0</v>
      </c>
      <c r="X61" s="33">
        <f t="shared" si="81"/>
        <v>0</v>
      </c>
      <c r="Y61" s="34">
        <f t="shared" si="25"/>
        <v>0</v>
      </c>
      <c r="Z61" s="36"/>
      <c r="AA61" s="36"/>
      <c r="AB61" s="36"/>
      <c r="AC61" s="36"/>
      <c r="AD61" s="36"/>
      <c r="AE61" s="36"/>
      <c r="AF61" s="33">
        <f t="shared" si="82"/>
        <v>0</v>
      </c>
      <c r="AG61" s="34">
        <f t="shared" si="26"/>
        <v>0</v>
      </c>
      <c r="AH61" s="33">
        <f t="shared" si="83"/>
        <v>0</v>
      </c>
      <c r="AI61" s="34">
        <f t="shared" si="28"/>
        <v>0</v>
      </c>
      <c r="AJ61" s="36"/>
      <c r="AK61" s="36"/>
      <c r="AL61" s="36"/>
      <c r="AM61" s="36"/>
      <c r="AN61" s="36"/>
      <c r="AO61" s="36"/>
      <c r="AP61" s="33">
        <f t="shared" si="84"/>
        <v>0</v>
      </c>
      <c r="AQ61" s="34">
        <f t="shared" si="29"/>
        <v>0</v>
      </c>
      <c r="AR61" s="33">
        <f t="shared" si="85"/>
        <v>0</v>
      </c>
      <c r="AS61" s="34">
        <f t="shared" si="31"/>
        <v>0</v>
      </c>
      <c r="AT61" s="33">
        <f t="shared" si="17"/>
        <v>0</v>
      </c>
      <c r="AU61" s="34">
        <f t="shared" si="32"/>
        <v>0</v>
      </c>
      <c r="AV61" s="33">
        <f t="shared" si="18"/>
        <v>0</v>
      </c>
      <c r="AW61" s="34">
        <f t="shared" si="65"/>
        <v>0</v>
      </c>
      <c r="AX61" s="57">
        <f t="shared" si="19"/>
        <v>0</v>
      </c>
    </row>
    <row r="62" spans="1:50" s="11" customFormat="1" ht="15" hidden="1" customHeight="1" x14ac:dyDescent="0.25">
      <c r="A62" s="37">
        <v>23200</v>
      </c>
      <c r="B62" s="63" t="s">
        <v>61</v>
      </c>
      <c r="C62" s="36">
        <v>0</v>
      </c>
      <c r="D62" s="64"/>
      <c r="E62" s="36">
        <f t="shared" si="77"/>
        <v>0</v>
      </c>
      <c r="F62" s="56"/>
      <c r="G62" s="56"/>
      <c r="H62" s="36"/>
      <c r="I62" s="36"/>
      <c r="J62" s="36"/>
      <c r="K62" s="36"/>
      <c r="L62" s="33">
        <f t="shared" si="78"/>
        <v>0</v>
      </c>
      <c r="M62" s="34">
        <f t="shared" si="20"/>
        <v>0</v>
      </c>
      <c r="N62" s="33">
        <f t="shared" si="79"/>
        <v>0</v>
      </c>
      <c r="O62" s="34">
        <f t="shared" si="22"/>
        <v>0</v>
      </c>
      <c r="P62" s="56"/>
      <c r="Q62" s="56"/>
      <c r="R62" s="36"/>
      <c r="S62" s="36"/>
      <c r="T62" s="36"/>
      <c r="U62" s="36"/>
      <c r="V62" s="33">
        <f t="shared" si="80"/>
        <v>0</v>
      </c>
      <c r="W62" s="34">
        <f t="shared" si="23"/>
        <v>0</v>
      </c>
      <c r="X62" s="33">
        <f t="shared" si="81"/>
        <v>0</v>
      </c>
      <c r="Y62" s="34">
        <f t="shared" si="25"/>
        <v>0</v>
      </c>
      <c r="Z62" s="36"/>
      <c r="AA62" s="36"/>
      <c r="AB62" s="36"/>
      <c r="AC62" s="36"/>
      <c r="AD62" s="36"/>
      <c r="AE62" s="36"/>
      <c r="AF62" s="33">
        <f t="shared" si="82"/>
        <v>0</v>
      </c>
      <c r="AG62" s="34">
        <f t="shared" si="26"/>
        <v>0</v>
      </c>
      <c r="AH62" s="33">
        <f t="shared" si="83"/>
        <v>0</v>
      </c>
      <c r="AI62" s="34">
        <f t="shared" si="28"/>
        <v>0</v>
      </c>
      <c r="AJ62" s="36"/>
      <c r="AK62" s="36"/>
      <c r="AL62" s="36"/>
      <c r="AM62" s="36"/>
      <c r="AN62" s="36"/>
      <c r="AO62" s="36"/>
      <c r="AP62" s="33">
        <f t="shared" si="84"/>
        <v>0</v>
      </c>
      <c r="AQ62" s="34">
        <f t="shared" si="29"/>
        <v>0</v>
      </c>
      <c r="AR62" s="33">
        <f t="shared" si="85"/>
        <v>0</v>
      </c>
      <c r="AS62" s="34">
        <f t="shared" si="31"/>
        <v>0</v>
      </c>
      <c r="AT62" s="33">
        <f t="shared" si="17"/>
        <v>0</v>
      </c>
      <c r="AU62" s="34">
        <f t="shared" si="32"/>
        <v>0</v>
      </c>
      <c r="AV62" s="33">
        <f t="shared" si="18"/>
        <v>0</v>
      </c>
      <c r="AW62" s="34">
        <f t="shared" si="65"/>
        <v>0</v>
      </c>
      <c r="AX62" s="57">
        <f t="shared" si="19"/>
        <v>0</v>
      </c>
    </row>
    <row r="63" spans="1:50" s="11" customFormat="1" ht="15" hidden="1" customHeight="1" x14ac:dyDescent="0.25">
      <c r="A63" s="37">
        <v>23400</v>
      </c>
      <c r="B63" s="63" t="s">
        <v>62</v>
      </c>
      <c r="C63" s="36">
        <v>0</v>
      </c>
      <c r="D63" s="64"/>
      <c r="E63" s="36">
        <f t="shared" si="77"/>
        <v>0</v>
      </c>
      <c r="F63" s="56"/>
      <c r="G63" s="56"/>
      <c r="H63" s="36"/>
      <c r="I63" s="36"/>
      <c r="J63" s="36"/>
      <c r="K63" s="36"/>
      <c r="L63" s="33">
        <f t="shared" si="78"/>
        <v>0</v>
      </c>
      <c r="M63" s="34">
        <f t="shared" si="20"/>
        <v>0</v>
      </c>
      <c r="N63" s="33">
        <f t="shared" si="79"/>
        <v>0</v>
      </c>
      <c r="O63" s="34">
        <f t="shared" si="22"/>
        <v>0</v>
      </c>
      <c r="P63" s="56"/>
      <c r="Q63" s="56"/>
      <c r="R63" s="36"/>
      <c r="S63" s="36"/>
      <c r="T63" s="36"/>
      <c r="U63" s="36"/>
      <c r="V63" s="33">
        <f t="shared" si="80"/>
        <v>0</v>
      </c>
      <c r="W63" s="34">
        <f t="shared" si="23"/>
        <v>0</v>
      </c>
      <c r="X63" s="33">
        <f t="shared" si="81"/>
        <v>0</v>
      </c>
      <c r="Y63" s="34">
        <f t="shared" si="25"/>
        <v>0</v>
      </c>
      <c r="Z63" s="36"/>
      <c r="AA63" s="36"/>
      <c r="AB63" s="36"/>
      <c r="AC63" s="36"/>
      <c r="AD63" s="36"/>
      <c r="AE63" s="36"/>
      <c r="AF63" s="33">
        <f t="shared" si="82"/>
        <v>0</v>
      </c>
      <c r="AG63" s="34">
        <f t="shared" si="26"/>
        <v>0</v>
      </c>
      <c r="AH63" s="33">
        <f t="shared" si="83"/>
        <v>0</v>
      </c>
      <c r="AI63" s="34">
        <f t="shared" si="28"/>
        <v>0</v>
      </c>
      <c r="AJ63" s="36"/>
      <c r="AK63" s="36"/>
      <c r="AL63" s="36"/>
      <c r="AM63" s="36"/>
      <c r="AN63" s="36"/>
      <c r="AO63" s="36"/>
      <c r="AP63" s="33">
        <f t="shared" si="84"/>
        <v>0</v>
      </c>
      <c r="AQ63" s="34">
        <f t="shared" si="29"/>
        <v>0</v>
      </c>
      <c r="AR63" s="33">
        <f t="shared" si="85"/>
        <v>0</v>
      </c>
      <c r="AS63" s="34">
        <f t="shared" si="31"/>
        <v>0</v>
      </c>
      <c r="AT63" s="33">
        <f t="shared" si="17"/>
        <v>0</v>
      </c>
      <c r="AU63" s="34">
        <f t="shared" si="32"/>
        <v>0</v>
      </c>
      <c r="AV63" s="33">
        <f t="shared" si="18"/>
        <v>0</v>
      </c>
      <c r="AW63" s="34">
        <f t="shared" si="65"/>
        <v>0</v>
      </c>
      <c r="AX63" s="57">
        <f t="shared" si="19"/>
        <v>0</v>
      </c>
    </row>
    <row r="64" spans="1:50" s="11" customFormat="1" ht="15" hidden="1" customHeight="1" x14ac:dyDescent="0.25">
      <c r="A64" s="37">
        <v>24110</v>
      </c>
      <c r="B64" s="63" t="s">
        <v>63</v>
      </c>
      <c r="C64" s="36">
        <v>0</v>
      </c>
      <c r="D64" s="64"/>
      <c r="E64" s="36">
        <f t="shared" si="77"/>
        <v>0</v>
      </c>
      <c r="F64" s="56"/>
      <c r="G64" s="56"/>
      <c r="H64" s="36"/>
      <c r="I64" s="36"/>
      <c r="J64" s="36"/>
      <c r="K64" s="36"/>
      <c r="L64" s="33">
        <f t="shared" si="78"/>
        <v>0</v>
      </c>
      <c r="M64" s="34">
        <f t="shared" si="20"/>
        <v>0</v>
      </c>
      <c r="N64" s="33">
        <f t="shared" si="79"/>
        <v>0</v>
      </c>
      <c r="O64" s="34">
        <f t="shared" si="22"/>
        <v>0</v>
      </c>
      <c r="P64" s="56"/>
      <c r="Q64" s="56"/>
      <c r="R64" s="36"/>
      <c r="S64" s="36"/>
      <c r="T64" s="36"/>
      <c r="U64" s="36"/>
      <c r="V64" s="33">
        <f t="shared" si="80"/>
        <v>0</v>
      </c>
      <c r="W64" s="34">
        <f t="shared" si="23"/>
        <v>0</v>
      </c>
      <c r="X64" s="33">
        <f t="shared" si="81"/>
        <v>0</v>
      </c>
      <c r="Y64" s="34">
        <f t="shared" si="25"/>
        <v>0</v>
      </c>
      <c r="Z64" s="36"/>
      <c r="AA64" s="36"/>
      <c r="AB64" s="36"/>
      <c r="AC64" s="36"/>
      <c r="AD64" s="36"/>
      <c r="AE64" s="36"/>
      <c r="AF64" s="33">
        <f t="shared" si="82"/>
        <v>0</v>
      </c>
      <c r="AG64" s="34">
        <f t="shared" si="26"/>
        <v>0</v>
      </c>
      <c r="AH64" s="33">
        <f t="shared" si="83"/>
        <v>0</v>
      </c>
      <c r="AI64" s="34">
        <f t="shared" si="28"/>
        <v>0</v>
      </c>
      <c r="AJ64" s="36"/>
      <c r="AK64" s="36"/>
      <c r="AL64" s="36"/>
      <c r="AM64" s="36"/>
      <c r="AN64" s="36"/>
      <c r="AO64" s="36"/>
      <c r="AP64" s="33">
        <f t="shared" si="84"/>
        <v>0</v>
      </c>
      <c r="AQ64" s="34">
        <f t="shared" si="29"/>
        <v>0</v>
      </c>
      <c r="AR64" s="33">
        <f t="shared" si="85"/>
        <v>0</v>
      </c>
      <c r="AS64" s="34">
        <f t="shared" si="31"/>
        <v>0</v>
      </c>
      <c r="AT64" s="33">
        <f t="shared" si="17"/>
        <v>0</v>
      </c>
      <c r="AU64" s="34">
        <f t="shared" si="32"/>
        <v>0</v>
      </c>
      <c r="AV64" s="33">
        <f t="shared" si="18"/>
        <v>0</v>
      </c>
      <c r="AW64" s="34">
        <f t="shared" si="65"/>
        <v>0</v>
      </c>
      <c r="AX64" s="57">
        <f t="shared" si="19"/>
        <v>0</v>
      </c>
    </row>
    <row r="65" spans="1:50" s="11" customFormat="1" ht="15" hidden="1" customHeight="1" x14ac:dyDescent="0.25">
      <c r="A65" s="37">
        <v>24120</v>
      </c>
      <c r="B65" s="63" t="s">
        <v>64</v>
      </c>
      <c r="C65" s="36">
        <v>0</v>
      </c>
      <c r="D65" s="64">
        <v>0</v>
      </c>
      <c r="E65" s="36">
        <f t="shared" si="77"/>
        <v>0</v>
      </c>
      <c r="F65" s="56">
        <v>0</v>
      </c>
      <c r="G65" s="56"/>
      <c r="H65" s="36"/>
      <c r="I65" s="36"/>
      <c r="J65" s="36"/>
      <c r="K65" s="36"/>
      <c r="L65" s="33">
        <f t="shared" si="78"/>
        <v>0</v>
      </c>
      <c r="M65" s="34">
        <f t="shared" si="20"/>
        <v>0</v>
      </c>
      <c r="N65" s="33">
        <f t="shared" si="79"/>
        <v>0</v>
      </c>
      <c r="O65" s="34">
        <f t="shared" si="22"/>
        <v>0</v>
      </c>
      <c r="P65" s="56"/>
      <c r="Q65" s="56"/>
      <c r="R65" s="36"/>
      <c r="S65" s="36"/>
      <c r="T65" s="36"/>
      <c r="U65" s="36"/>
      <c r="V65" s="33">
        <f t="shared" si="80"/>
        <v>0</v>
      </c>
      <c r="W65" s="34">
        <f t="shared" si="23"/>
        <v>0</v>
      </c>
      <c r="X65" s="33">
        <f t="shared" si="81"/>
        <v>0</v>
      </c>
      <c r="Y65" s="34">
        <f t="shared" si="25"/>
        <v>0</v>
      </c>
      <c r="Z65" s="36"/>
      <c r="AA65" s="36"/>
      <c r="AB65" s="36"/>
      <c r="AC65" s="36"/>
      <c r="AD65" s="36"/>
      <c r="AE65" s="36"/>
      <c r="AF65" s="33">
        <f t="shared" si="82"/>
        <v>0</v>
      </c>
      <c r="AG65" s="34">
        <f t="shared" si="26"/>
        <v>0</v>
      </c>
      <c r="AH65" s="33">
        <f t="shared" si="83"/>
        <v>0</v>
      </c>
      <c r="AI65" s="34">
        <f t="shared" si="28"/>
        <v>0</v>
      </c>
      <c r="AJ65" s="36"/>
      <c r="AK65" s="36"/>
      <c r="AL65" s="36"/>
      <c r="AM65" s="36"/>
      <c r="AN65" s="36"/>
      <c r="AO65" s="36"/>
      <c r="AP65" s="33">
        <f t="shared" si="84"/>
        <v>0</v>
      </c>
      <c r="AQ65" s="34">
        <f t="shared" si="29"/>
        <v>0</v>
      </c>
      <c r="AR65" s="33">
        <f t="shared" si="85"/>
        <v>0</v>
      </c>
      <c r="AS65" s="34">
        <f t="shared" si="31"/>
        <v>0</v>
      </c>
      <c r="AT65" s="33">
        <f t="shared" si="17"/>
        <v>0</v>
      </c>
      <c r="AU65" s="34">
        <f t="shared" si="32"/>
        <v>0</v>
      </c>
      <c r="AV65" s="33">
        <f t="shared" si="18"/>
        <v>0</v>
      </c>
      <c r="AW65" s="34">
        <f t="shared" si="65"/>
        <v>0</v>
      </c>
      <c r="AX65" s="57">
        <f t="shared" si="19"/>
        <v>0</v>
      </c>
    </row>
    <row r="66" spans="1:50" s="11" customFormat="1" ht="15" hidden="1" customHeight="1" x14ac:dyDescent="0.25">
      <c r="A66" s="59">
        <v>24130</v>
      </c>
      <c r="B66" s="63" t="s">
        <v>65</v>
      </c>
      <c r="C66" s="36">
        <v>0</v>
      </c>
      <c r="D66" s="64"/>
      <c r="E66" s="36">
        <f t="shared" si="77"/>
        <v>0</v>
      </c>
      <c r="F66" s="56"/>
      <c r="G66" s="56"/>
      <c r="H66" s="36"/>
      <c r="I66" s="36"/>
      <c r="J66" s="36"/>
      <c r="K66" s="36"/>
      <c r="L66" s="33">
        <f t="shared" si="78"/>
        <v>0</v>
      </c>
      <c r="M66" s="34">
        <f t="shared" si="20"/>
        <v>0</v>
      </c>
      <c r="N66" s="33">
        <f t="shared" si="79"/>
        <v>0</v>
      </c>
      <c r="O66" s="34">
        <f t="shared" si="22"/>
        <v>0</v>
      </c>
      <c r="P66" s="56"/>
      <c r="Q66" s="56"/>
      <c r="R66" s="36"/>
      <c r="S66" s="36"/>
      <c r="T66" s="36"/>
      <c r="U66" s="36"/>
      <c r="V66" s="33">
        <f t="shared" si="80"/>
        <v>0</v>
      </c>
      <c r="W66" s="34">
        <f t="shared" si="23"/>
        <v>0</v>
      </c>
      <c r="X66" s="33">
        <f t="shared" si="81"/>
        <v>0</v>
      </c>
      <c r="Y66" s="34">
        <f t="shared" si="25"/>
        <v>0</v>
      </c>
      <c r="Z66" s="36"/>
      <c r="AA66" s="36"/>
      <c r="AB66" s="36"/>
      <c r="AC66" s="36"/>
      <c r="AD66" s="36"/>
      <c r="AE66" s="36"/>
      <c r="AF66" s="33">
        <f t="shared" si="82"/>
        <v>0</v>
      </c>
      <c r="AG66" s="34">
        <f t="shared" si="26"/>
        <v>0</v>
      </c>
      <c r="AH66" s="33">
        <f t="shared" si="83"/>
        <v>0</v>
      </c>
      <c r="AI66" s="34">
        <f t="shared" si="28"/>
        <v>0</v>
      </c>
      <c r="AJ66" s="36"/>
      <c r="AK66" s="36"/>
      <c r="AL66" s="36"/>
      <c r="AM66" s="36"/>
      <c r="AN66" s="36"/>
      <c r="AO66" s="36"/>
      <c r="AP66" s="33">
        <f t="shared" si="84"/>
        <v>0</v>
      </c>
      <c r="AQ66" s="34">
        <f t="shared" si="29"/>
        <v>0</v>
      </c>
      <c r="AR66" s="33">
        <f t="shared" si="85"/>
        <v>0</v>
      </c>
      <c r="AS66" s="34">
        <f t="shared" si="31"/>
        <v>0</v>
      </c>
      <c r="AT66" s="33">
        <f t="shared" si="17"/>
        <v>0</v>
      </c>
      <c r="AU66" s="34">
        <f t="shared" si="32"/>
        <v>0</v>
      </c>
      <c r="AV66" s="33">
        <f t="shared" si="18"/>
        <v>0</v>
      </c>
      <c r="AW66" s="34">
        <f t="shared" si="65"/>
        <v>0</v>
      </c>
      <c r="AX66" s="57">
        <f t="shared" si="19"/>
        <v>0</v>
      </c>
    </row>
    <row r="67" spans="1:50" s="11" customFormat="1" ht="15" hidden="1" customHeight="1" x14ac:dyDescent="0.25">
      <c r="A67" s="59">
        <v>24300</v>
      </c>
      <c r="B67" s="63" t="s">
        <v>66</v>
      </c>
      <c r="C67" s="36">
        <v>0</v>
      </c>
      <c r="D67" s="64">
        <v>0</v>
      </c>
      <c r="E67" s="36">
        <f t="shared" si="77"/>
        <v>0</v>
      </c>
      <c r="F67" s="56">
        <v>0</v>
      </c>
      <c r="G67" s="56"/>
      <c r="H67" s="36"/>
      <c r="I67" s="36"/>
      <c r="J67" s="36"/>
      <c r="K67" s="36"/>
      <c r="L67" s="33">
        <f t="shared" si="78"/>
        <v>0</v>
      </c>
      <c r="M67" s="34">
        <f t="shared" si="20"/>
        <v>0</v>
      </c>
      <c r="N67" s="33">
        <f t="shared" si="79"/>
        <v>0</v>
      </c>
      <c r="O67" s="34">
        <f t="shared" si="22"/>
        <v>0</v>
      </c>
      <c r="P67" s="56"/>
      <c r="Q67" s="56"/>
      <c r="R67" s="36"/>
      <c r="S67" s="36"/>
      <c r="T67" s="36"/>
      <c r="U67" s="36"/>
      <c r="V67" s="33">
        <f t="shared" si="80"/>
        <v>0</v>
      </c>
      <c r="W67" s="34">
        <f t="shared" si="23"/>
        <v>0</v>
      </c>
      <c r="X67" s="33">
        <f t="shared" si="81"/>
        <v>0</v>
      </c>
      <c r="Y67" s="34">
        <f t="shared" si="25"/>
        <v>0</v>
      </c>
      <c r="Z67" s="36"/>
      <c r="AA67" s="36"/>
      <c r="AB67" s="36"/>
      <c r="AC67" s="36"/>
      <c r="AD67" s="36"/>
      <c r="AE67" s="36"/>
      <c r="AF67" s="33">
        <f t="shared" si="82"/>
        <v>0</v>
      </c>
      <c r="AG67" s="34">
        <f t="shared" si="26"/>
        <v>0</v>
      </c>
      <c r="AH67" s="33">
        <f t="shared" si="83"/>
        <v>0</v>
      </c>
      <c r="AI67" s="34">
        <f t="shared" si="28"/>
        <v>0</v>
      </c>
      <c r="AJ67" s="36"/>
      <c r="AK67" s="36"/>
      <c r="AL67" s="36"/>
      <c r="AM67" s="36"/>
      <c r="AN67" s="36"/>
      <c r="AO67" s="36"/>
      <c r="AP67" s="33">
        <f t="shared" si="84"/>
        <v>0</v>
      </c>
      <c r="AQ67" s="34">
        <f t="shared" si="29"/>
        <v>0</v>
      </c>
      <c r="AR67" s="33">
        <f t="shared" si="85"/>
        <v>0</v>
      </c>
      <c r="AS67" s="34">
        <f t="shared" si="31"/>
        <v>0</v>
      </c>
      <c r="AT67" s="33">
        <f t="shared" si="17"/>
        <v>0</v>
      </c>
      <c r="AU67" s="34">
        <f t="shared" si="32"/>
        <v>0</v>
      </c>
      <c r="AV67" s="33">
        <f t="shared" si="18"/>
        <v>0</v>
      </c>
      <c r="AW67" s="34">
        <f t="shared" si="65"/>
        <v>0</v>
      </c>
      <c r="AX67" s="57">
        <f t="shared" si="19"/>
        <v>0</v>
      </c>
    </row>
    <row r="68" spans="1:50" s="11" customFormat="1" ht="15" hidden="1" customHeight="1" x14ac:dyDescent="0.25">
      <c r="A68" s="59">
        <v>25120</v>
      </c>
      <c r="B68" s="63" t="s">
        <v>67</v>
      </c>
      <c r="C68" s="36">
        <v>0</v>
      </c>
      <c r="D68" s="64"/>
      <c r="E68" s="36">
        <f t="shared" si="77"/>
        <v>0</v>
      </c>
      <c r="F68" s="56"/>
      <c r="G68" s="56"/>
      <c r="H68" s="36"/>
      <c r="I68" s="36"/>
      <c r="J68" s="36"/>
      <c r="K68" s="36"/>
      <c r="L68" s="33">
        <f t="shared" si="78"/>
        <v>0</v>
      </c>
      <c r="M68" s="34">
        <f t="shared" si="20"/>
        <v>0</v>
      </c>
      <c r="N68" s="33">
        <f t="shared" si="79"/>
        <v>0</v>
      </c>
      <c r="O68" s="34">
        <f t="shared" si="22"/>
        <v>0</v>
      </c>
      <c r="P68" s="56"/>
      <c r="Q68" s="56"/>
      <c r="R68" s="36"/>
      <c r="S68" s="36"/>
      <c r="T68" s="36"/>
      <c r="U68" s="36"/>
      <c r="V68" s="33">
        <f t="shared" si="80"/>
        <v>0</v>
      </c>
      <c r="W68" s="34">
        <f t="shared" si="23"/>
        <v>0</v>
      </c>
      <c r="X68" s="33">
        <f t="shared" si="81"/>
        <v>0</v>
      </c>
      <c r="Y68" s="34">
        <f t="shared" si="25"/>
        <v>0</v>
      </c>
      <c r="Z68" s="36"/>
      <c r="AA68" s="36"/>
      <c r="AB68" s="36"/>
      <c r="AC68" s="36"/>
      <c r="AD68" s="36"/>
      <c r="AE68" s="36"/>
      <c r="AF68" s="33">
        <f t="shared" si="82"/>
        <v>0</v>
      </c>
      <c r="AG68" s="34">
        <f t="shared" si="26"/>
        <v>0</v>
      </c>
      <c r="AH68" s="33">
        <f t="shared" si="83"/>
        <v>0</v>
      </c>
      <c r="AI68" s="34">
        <f t="shared" si="28"/>
        <v>0</v>
      </c>
      <c r="AJ68" s="36"/>
      <c r="AK68" s="36"/>
      <c r="AL68" s="36"/>
      <c r="AM68" s="36"/>
      <c r="AN68" s="36"/>
      <c r="AO68" s="36"/>
      <c r="AP68" s="33">
        <f t="shared" si="84"/>
        <v>0</v>
      </c>
      <c r="AQ68" s="34">
        <f t="shared" si="29"/>
        <v>0</v>
      </c>
      <c r="AR68" s="33">
        <f t="shared" si="85"/>
        <v>0</v>
      </c>
      <c r="AS68" s="34">
        <f t="shared" si="31"/>
        <v>0</v>
      </c>
      <c r="AT68" s="33">
        <f t="shared" si="17"/>
        <v>0</v>
      </c>
      <c r="AU68" s="34">
        <f t="shared" si="32"/>
        <v>0</v>
      </c>
      <c r="AV68" s="33">
        <f t="shared" si="18"/>
        <v>0</v>
      </c>
      <c r="AW68" s="34">
        <f t="shared" si="65"/>
        <v>0</v>
      </c>
      <c r="AX68" s="57">
        <f t="shared" si="19"/>
        <v>0</v>
      </c>
    </row>
    <row r="69" spans="1:50" s="11" customFormat="1" ht="15" hidden="1" customHeight="1" x14ac:dyDescent="0.25">
      <c r="A69" s="37">
        <v>25210</v>
      </c>
      <c r="B69" s="63" t="s">
        <v>68</v>
      </c>
      <c r="C69" s="36">
        <v>0</v>
      </c>
      <c r="D69" s="64"/>
      <c r="E69" s="36">
        <f t="shared" si="77"/>
        <v>0</v>
      </c>
      <c r="F69" s="56"/>
      <c r="G69" s="56"/>
      <c r="H69" s="36"/>
      <c r="I69" s="36"/>
      <c r="J69" s="36"/>
      <c r="K69" s="36"/>
      <c r="L69" s="33">
        <f t="shared" si="78"/>
        <v>0</v>
      </c>
      <c r="M69" s="34">
        <f t="shared" si="20"/>
        <v>0</v>
      </c>
      <c r="N69" s="33">
        <f t="shared" si="79"/>
        <v>0</v>
      </c>
      <c r="O69" s="34">
        <f t="shared" si="22"/>
        <v>0</v>
      </c>
      <c r="P69" s="65"/>
      <c r="Q69" s="65"/>
      <c r="R69" s="66"/>
      <c r="S69" s="66"/>
      <c r="T69" s="66"/>
      <c r="U69" s="66"/>
      <c r="V69" s="33">
        <f t="shared" si="80"/>
        <v>0</v>
      </c>
      <c r="W69" s="34">
        <f t="shared" si="23"/>
        <v>0</v>
      </c>
      <c r="X69" s="33">
        <f t="shared" si="81"/>
        <v>0</v>
      </c>
      <c r="Y69" s="34">
        <f t="shared" si="25"/>
        <v>0</v>
      </c>
      <c r="Z69" s="36"/>
      <c r="AA69" s="36"/>
      <c r="AB69" s="36"/>
      <c r="AC69" s="36"/>
      <c r="AD69" s="36"/>
      <c r="AE69" s="36"/>
      <c r="AF69" s="33">
        <f t="shared" si="82"/>
        <v>0</v>
      </c>
      <c r="AG69" s="34">
        <f t="shared" si="26"/>
        <v>0</v>
      </c>
      <c r="AH69" s="33">
        <f t="shared" si="83"/>
        <v>0</v>
      </c>
      <c r="AI69" s="34">
        <f t="shared" si="28"/>
        <v>0</v>
      </c>
      <c r="AJ69" s="36"/>
      <c r="AK69" s="36"/>
      <c r="AL69" s="36"/>
      <c r="AM69" s="36"/>
      <c r="AN69" s="36"/>
      <c r="AO69" s="36"/>
      <c r="AP69" s="33">
        <f t="shared" si="84"/>
        <v>0</v>
      </c>
      <c r="AQ69" s="34">
        <f t="shared" si="29"/>
        <v>0</v>
      </c>
      <c r="AR69" s="33">
        <f t="shared" si="85"/>
        <v>0</v>
      </c>
      <c r="AS69" s="34">
        <f t="shared" si="31"/>
        <v>0</v>
      </c>
      <c r="AT69" s="33">
        <f t="shared" si="17"/>
        <v>0</v>
      </c>
      <c r="AU69" s="34">
        <f t="shared" si="32"/>
        <v>0</v>
      </c>
      <c r="AV69" s="33">
        <f t="shared" si="18"/>
        <v>0</v>
      </c>
      <c r="AW69" s="34">
        <f t="shared" si="65"/>
        <v>0</v>
      </c>
      <c r="AX69" s="57">
        <f t="shared" si="19"/>
        <v>0</v>
      </c>
    </row>
    <row r="70" spans="1:50" s="11" customFormat="1" ht="15" hidden="1" customHeight="1" x14ac:dyDescent="0.25">
      <c r="A70" s="37">
        <v>25220</v>
      </c>
      <c r="B70" s="63" t="s">
        <v>149</v>
      </c>
      <c r="C70" s="36">
        <v>0</v>
      </c>
      <c r="D70" s="64"/>
      <c r="E70" s="36">
        <f t="shared" si="77"/>
        <v>0</v>
      </c>
      <c r="F70" s="56"/>
      <c r="G70" s="56"/>
      <c r="H70" s="36"/>
      <c r="I70" s="36"/>
      <c r="J70" s="36"/>
      <c r="K70" s="36"/>
      <c r="L70" s="33">
        <f t="shared" si="78"/>
        <v>0</v>
      </c>
      <c r="M70" s="34">
        <f t="shared" si="20"/>
        <v>0</v>
      </c>
      <c r="N70" s="33">
        <f t="shared" si="79"/>
        <v>0</v>
      </c>
      <c r="O70" s="34">
        <f t="shared" si="22"/>
        <v>0</v>
      </c>
      <c r="P70" s="56"/>
      <c r="Q70" s="56"/>
      <c r="R70" s="36"/>
      <c r="S70" s="36"/>
      <c r="T70" s="36"/>
      <c r="U70" s="36"/>
      <c r="V70" s="33">
        <f t="shared" si="80"/>
        <v>0</v>
      </c>
      <c r="W70" s="34">
        <f t="shared" si="23"/>
        <v>0</v>
      </c>
      <c r="X70" s="33">
        <f t="shared" si="81"/>
        <v>0</v>
      </c>
      <c r="Y70" s="34">
        <f t="shared" si="25"/>
        <v>0</v>
      </c>
      <c r="Z70" s="36"/>
      <c r="AA70" s="36"/>
      <c r="AB70" s="36"/>
      <c r="AC70" s="36"/>
      <c r="AD70" s="36"/>
      <c r="AE70" s="36"/>
      <c r="AF70" s="33">
        <f t="shared" si="82"/>
        <v>0</v>
      </c>
      <c r="AG70" s="34">
        <f t="shared" si="26"/>
        <v>0</v>
      </c>
      <c r="AH70" s="33">
        <f t="shared" si="83"/>
        <v>0</v>
      </c>
      <c r="AI70" s="34">
        <f t="shared" si="28"/>
        <v>0</v>
      </c>
      <c r="AJ70" s="36"/>
      <c r="AK70" s="36"/>
      <c r="AL70" s="36"/>
      <c r="AM70" s="36"/>
      <c r="AN70" s="36"/>
      <c r="AO70" s="36"/>
      <c r="AP70" s="33">
        <f t="shared" si="84"/>
        <v>0</v>
      </c>
      <c r="AQ70" s="34">
        <f t="shared" si="29"/>
        <v>0</v>
      </c>
      <c r="AR70" s="33">
        <f t="shared" si="85"/>
        <v>0</v>
      </c>
      <c r="AS70" s="34">
        <f t="shared" si="31"/>
        <v>0</v>
      </c>
      <c r="AT70" s="33">
        <f t="shared" si="17"/>
        <v>0</v>
      </c>
      <c r="AU70" s="34">
        <f t="shared" si="32"/>
        <v>0</v>
      </c>
      <c r="AV70" s="33">
        <f t="shared" si="18"/>
        <v>0</v>
      </c>
      <c r="AW70" s="34">
        <f t="shared" si="65"/>
        <v>0</v>
      </c>
      <c r="AX70" s="57">
        <f t="shared" si="19"/>
        <v>0</v>
      </c>
    </row>
    <row r="71" spans="1:50" s="11" customFormat="1" ht="15" hidden="1" customHeight="1" x14ac:dyDescent="0.25">
      <c r="A71" s="37">
        <v>25230</v>
      </c>
      <c r="B71" s="63" t="s">
        <v>139</v>
      </c>
      <c r="C71" s="36">
        <v>0</v>
      </c>
      <c r="D71" s="64"/>
      <c r="E71" s="36">
        <f t="shared" si="77"/>
        <v>0</v>
      </c>
      <c r="F71" s="69"/>
      <c r="G71" s="69"/>
      <c r="H71" s="64"/>
      <c r="I71" s="64"/>
      <c r="J71" s="64"/>
      <c r="K71" s="64"/>
      <c r="L71" s="33">
        <f t="shared" si="78"/>
        <v>0</v>
      </c>
      <c r="M71" s="34">
        <f t="shared" si="20"/>
        <v>0</v>
      </c>
      <c r="N71" s="33">
        <f t="shared" si="79"/>
        <v>0</v>
      </c>
      <c r="O71" s="34">
        <f t="shared" si="22"/>
        <v>0</v>
      </c>
      <c r="P71" s="69"/>
      <c r="Q71" s="69"/>
      <c r="R71" s="64"/>
      <c r="S71" s="64"/>
      <c r="T71" s="64"/>
      <c r="U71" s="64"/>
      <c r="V71" s="33">
        <f t="shared" si="80"/>
        <v>0</v>
      </c>
      <c r="W71" s="34">
        <f t="shared" si="23"/>
        <v>0</v>
      </c>
      <c r="X71" s="33">
        <f t="shared" si="81"/>
        <v>0</v>
      </c>
      <c r="Y71" s="34">
        <f t="shared" si="25"/>
        <v>0</v>
      </c>
      <c r="Z71" s="64"/>
      <c r="AA71" s="64"/>
      <c r="AB71" s="64"/>
      <c r="AC71" s="64"/>
      <c r="AD71" s="64"/>
      <c r="AE71" s="64"/>
      <c r="AF71" s="33">
        <f t="shared" si="82"/>
        <v>0</v>
      </c>
      <c r="AG71" s="34">
        <f t="shared" si="26"/>
        <v>0</v>
      </c>
      <c r="AH71" s="33">
        <f t="shared" si="83"/>
        <v>0</v>
      </c>
      <c r="AI71" s="34">
        <f t="shared" si="28"/>
        <v>0</v>
      </c>
      <c r="AJ71" s="64"/>
      <c r="AK71" s="64"/>
      <c r="AL71" s="64"/>
      <c r="AM71" s="64"/>
      <c r="AN71" s="64"/>
      <c r="AO71" s="64"/>
      <c r="AP71" s="33">
        <f t="shared" si="84"/>
        <v>0</v>
      </c>
      <c r="AQ71" s="34">
        <f t="shared" si="29"/>
        <v>0</v>
      </c>
      <c r="AR71" s="33">
        <f t="shared" si="85"/>
        <v>0</v>
      </c>
      <c r="AS71" s="34">
        <f t="shared" si="31"/>
        <v>0</v>
      </c>
      <c r="AT71" s="33">
        <f t="shared" si="17"/>
        <v>0</v>
      </c>
      <c r="AU71" s="34">
        <f t="shared" si="32"/>
        <v>0</v>
      </c>
      <c r="AV71" s="33">
        <f t="shared" si="18"/>
        <v>0</v>
      </c>
      <c r="AW71" s="34">
        <f t="shared" si="65"/>
        <v>0</v>
      </c>
      <c r="AX71" s="57">
        <f t="shared" si="19"/>
        <v>0</v>
      </c>
    </row>
    <row r="72" spans="1:50" s="11" customFormat="1" ht="15" hidden="1" customHeight="1" x14ac:dyDescent="0.25">
      <c r="A72" s="37">
        <v>25300</v>
      </c>
      <c r="B72" s="63" t="s">
        <v>69</v>
      </c>
      <c r="C72" s="36">
        <v>0</v>
      </c>
      <c r="D72" s="64"/>
      <c r="E72" s="36">
        <f t="shared" si="77"/>
        <v>0</v>
      </c>
      <c r="F72" s="56"/>
      <c r="G72" s="56"/>
      <c r="H72" s="36"/>
      <c r="I72" s="36"/>
      <c r="J72" s="36"/>
      <c r="K72" s="36"/>
      <c r="L72" s="33">
        <f t="shared" si="78"/>
        <v>0</v>
      </c>
      <c r="M72" s="34">
        <f t="shared" si="20"/>
        <v>0</v>
      </c>
      <c r="N72" s="33">
        <f t="shared" si="79"/>
        <v>0</v>
      </c>
      <c r="O72" s="34">
        <f t="shared" si="22"/>
        <v>0</v>
      </c>
      <c r="P72" s="65"/>
      <c r="Q72" s="65"/>
      <c r="R72" s="66"/>
      <c r="S72" s="66"/>
      <c r="T72" s="66"/>
      <c r="U72" s="66"/>
      <c r="V72" s="33">
        <f t="shared" si="80"/>
        <v>0</v>
      </c>
      <c r="W72" s="34">
        <f t="shared" si="23"/>
        <v>0</v>
      </c>
      <c r="X72" s="33">
        <f t="shared" si="81"/>
        <v>0</v>
      </c>
      <c r="Y72" s="34">
        <f t="shared" si="25"/>
        <v>0</v>
      </c>
      <c r="Z72" s="36"/>
      <c r="AA72" s="36"/>
      <c r="AB72" s="36"/>
      <c r="AC72" s="36"/>
      <c r="AD72" s="36"/>
      <c r="AE72" s="36"/>
      <c r="AF72" s="33">
        <f t="shared" si="82"/>
        <v>0</v>
      </c>
      <c r="AG72" s="34">
        <f t="shared" si="26"/>
        <v>0</v>
      </c>
      <c r="AH72" s="33">
        <f t="shared" si="83"/>
        <v>0</v>
      </c>
      <c r="AI72" s="34">
        <f t="shared" si="28"/>
        <v>0</v>
      </c>
      <c r="AJ72" s="36"/>
      <c r="AK72" s="36"/>
      <c r="AL72" s="36"/>
      <c r="AM72" s="36"/>
      <c r="AN72" s="36"/>
      <c r="AO72" s="36"/>
      <c r="AP72" s="33">
        <f t="shared" si="84"/>
        <v>0</v>
      </c>
      <c r="AQ72" s="34">
        <f t="shared" si="29"/>
        <v>0</v>
      </c>
      <c r="AR72" s="33">
        <f t="shared" si="85"/>
        <v>0</v>
      </c>
      <c r="AS72" s="34">
        <f t="shared" si="31"/>
        <v>0</v>
      </c>
      <c r="AT72" s="33">
        <f t="shared" si="17"/>
        <v>0</v>
      </c>
      <c r="AU72" s="34">
        <f t="shared" si="32"/>
        <v>0</v>
      </c>
      <c r="AV72" s="33">
        <f t="shared" si="18"/>
        <v>0</v>
      </c>
      <c r="AW72" s="34">
        <f t="shared" si="65"/>
        <v>0</v>
      </c>
      <c r="AX72" s="57">
        <f t="shared" si="19"/>
        <v>0</v>
      </c>
    </row>
    <row r="73" spans="1:50" s="11" customFormat="1" ht="15" hidden="1" customHeight="1" x14ac:dyDescent="0.25">
      <c r="A73" s="37">
        <v>25400</v>
      </c>
      <c r="B73" s="63" t="s">
        <v>70</v>
      </c>
      <c r="C73" s="36">
        <v>0</v>
      </c>
      <c r="D73" s="64"/>
      <c r="E73" s="36">
        <f t="shared" si="77"/>
        <v>0</v>
      </c>
      <c r="F73" s="56"/>
      <c r="G73" s="56"/>
      <c r="H73" s="36"/>
      <c r="I73" s="36"/>
      <c r="J73" s="36"/>
      <c r="K73" s="36"/>
      <c r="L73" s="33">
        <f t="shared" si="78"/>
        <v>0</v>
      </c>
      <c r="M73" s="34">
        <f t="shared" si="20"/>
        <v>0</v>
      </c>
      <c r="N73" s="33">
        <f t="shared" si="79"/>
        <v>0</v>
      </c>
      <c r="O73" s="34">
        <f t="shared" si="22"/>
        <v>0</v>
      </c>
      <c r="P73" s="65"/>
      <c r="Q73" s="65"/>
      <c r="R73" s="66"/>
      <c r="S73" s="66"/>
      <c r="T73" s="66"/>
      <c r="U73" s="66"/>
      <c r="V73" s="33">
        <f t="shared" si="80"/>
        <v>0</v>
      </c>
      <c r="W73" s="34">
        <f t="shared" si="23"/>
        <v>0</v>
      </c>
      <c r="X73" s="33">
        <f t="shared" si="81"/>
        <v>0</v>
      </c>
      <c r="Y73" s="34">
        <f t="shared" si="25"/>
        <v>0</v>
      </c>
      <c r="Z73" s="36"/>
      <c r="AA73" s="36"/>
      <c r="AB73" s="36"/>
      <c r="AC73" s="36"/>
      <c r="AD73" s="36"/>
      <c r="AE73" s="36"/>
      <c r="AF73" s="33">
        <f t="shared" si="82"/>
        <v>0</v>
      </c>
      <c r="AG73" s="34">
        <f t="shared" si="26"/>
        <v>0</v>
      </c>
      <c r="AH73" s="33">
        <f t="shared" si="83"/>
        <v>0</v>
      </c>
      <c r="AI73" s="34">
        <f t="shared" si="28"/>
        <v>0</v>
      </c>
      <c r="AJ73" s="36"/>
      <c r="AK73" s="36"/>
      <c r="AL73" s="36"/>
      <c r="AM73" s="36"/>
      <c r="AN73" s="36"/>
      <c r="AO73" s="36"/>
      <c r="AP73" s="33">
        <f t="shared" si="84"/>
        <v>0</v>
      </c>
      <c r="AQ73" s="34">
        <f t="shared" si="29"/>
        <v>0</v>
      </c>
      <c r="AR73" s="33">
        <f t="shared" si="85"/>
        <v>0</v>
      </c>
      <c r="AS73" s="34">
        <f t="shared" si="31"/>
        <v>0</v>
      </c>
      <c r="AT73" s="33">
        <f t="shared" si="17"/>
        <v>0</v>
      </c>
      <c r="AU73" s="34">
        <f t="shared" si="32"/>
        <v>0</v>
      </c>
      <c r="AV73" s="33">
        <f t="shared" si="18"/>
        <v>0</v>
      </c>
      <c r="AW73" s="34">
        <f t="shared" si="65"/>
        <v>0</v>
      </c>
      <c r="AX73" s="57">
        <f t="shared" si="19"/>
        <v>0</v>
      </c>
    </row>
    <row r="74" spans="1:50" s="11" customFormat="1" ht="15" hidden="1" customHeight="1" x14ac:dyDescent="0.25">
      <c r="A74" s="29">
        <v>25500</v>
      </c>
      <c r="B74" s="63" t="s">
        <v>71</v>
      </c>
      <c r="C74" s="36">
        <v>0</v>
      </c>
      <c r="D74" s="64"/>
      <c r="E74" s="36">
        <f t="shared" si="77"/>
        <v>0</v>
      </c>
      <c r="F74" s="56"/>
      <c r="G74" s="56"/>
      <c r="H74" s="36"/>
      <c r="I74" s="36"/>
      <c r="J74" s="36"/>
      <c r="K74" s="36"/>
      <c r="L74" s="33">
        <f t="shared" si="78"/>
        <v>0</v>
      </c>
      <c r="M74" s="34">
        <f t="shared" si="20"/>
        <v>0</v>
      </c>
      <c r="N74" s="33">
        <f t="shared" si="79"/>
        <v>0</v>
      </c>
      <c r="O74" s="34">
        <f t="shared" si="22"/>
        <v>0</v>
      </c>
      <c r="P74" s="56"/>
      <c r="Q74" s="56"/>
      <c r="R74" s="36"/>
      <c r="S74" s="36"/>
      <c r="T74" s="36"/>
      <c r="U74" s="36"/>
      <c r="V74" s="33">
        <f t="shared" si="80"/>
        <v>0</v>
      </c>
      <c r="W74" s="34">
        <f t="shared" si="23"/>
        <v>0</v>
      </c>
      <c r="X74" s="33">
        <f t="shared" si="81"/>
        <v>0</v>
      </c>
      <c r="Y74" s="34">
        <f t="shared" si="25"/>
        <v>0</v>
      </c>
      <c r="Z74" s="36"/>
      <c r="AA74" s="36"/>
      <c r="AB74" s="36"/>
      <c r="AC74" s="36"/>
      <c r="AD74" s="36"/>
      <c r="AE74" s="36"/>
      <c r="AF74" s="33">
        <f t="shared" si="82"/>
        <v>0</v>
      </c>
      <c r="AG74" s="34">
        <f t="shared" si="26"/>
        <v>0</v>
      </c>
      <c r="AH74" s="33">
        <f t="shared" si="83"/>
        <v>0</v>
      </c>
      <c r="AI74" s="34">
        <f t="shared" si="28"/>
        <v>0</v>
      </c>
      <c r="AJ74" s="36"/>
      <c r="AK74" s="36"/>
      <c r="AL74" s="36"/>
      <c r="AM74" s="36"/>
      <c r="AN74" s="36"/>
      <c r="AO74" s="36"/>
      <c r="AP74" s="33">
        <f t="shared" si="84"/>
        <v>0</v>
      </c>
      <c r="AQ74" s="34">
        <f t="shared" si="29"/>
        <v>0</v>
      </c>
      <c r="AR74" s="33">
        <f t="shared" si="85"/>
        <v>0</v>
      </c>
      <c r="AS74" s="34">
        <f t="shared" si="31"/>
        <v>0</v>
      </c>
      <c r="AT74" s="33">
        <f t="shared" si="17"/>
        <v>0</v>
      </c>
      <c r="AU74" s="34">
        <f t="shared" si="32"/>
        <v>0</v>
      </c>
      <c r="AV74" s="33">
        <f t="shared" si="18"/>
        <v>0</v>
      </c>
      <c r="AW74" s="34">
        <f t="shared" si="65"/>
        <v>0</v>
      </c>
      <c r="AX74" s="57">
        <f t="shared" si="19"/>
        <v>0</v>
      </c>
    </row>
    <row r="75" spans="1:50" s="11" customFormat="1" ht="15" hidden="1" customHeight="1" x14ac:dyDescent="0.25">
      <c r="A75" s="37">
        <v>25600</v>
      </c>
      <c r="B75" s="63" t="s">
        <v>72</v>
      </c>
      <c r="C75" s="36">
        <v>0</v>
      </c>
      <c r="D75" s="64"/>
      <c r="E75" s="36">
        <f t="shared" si="77"/>
        <v>0</v>
      </c>
      <c r="F75" s="56"/>
      <c r="G75" s="56"/>
      <c r="H75" s="36"/>
      <c r="I75" s="36"/>
      <c r="J75" s="36"/>
      <c r="K75" s="36"/>
      <c r="L75" s="33">
        <f t="shared" si="78"/>
        <v>0</v>
      </c>
      <c r="M75" s="34">
        <f t="shared" si="20"/>
        <v>0</v>
      </c>
      <c r="N75" s="33">
        <f t="shared" si="79"/>
        <v>0</v>
      </c>
      <c r="O75" s="34">
        <f t="shared" si="22"/>
        <v>0</v>
      </c>
      <c r="P75" s="56"/>
      <c r="Q75" s="56"/>
      <c r="R75" s="36"/>
      <c r="S75" s="36"/>
      <c r="T75" s="36"/>
      <c r="U75" s="36"/>
      <c r="V75" s="33">
        <f t="shared" si="80"/>
        <v>0</v>
      </c>
      <c r="W75" s="34">
        <f t="shared" si="23"/>
        <v>0</v>
      </c>
      <c r="X75" s="33">
        <f t="shared" si="81"/>
        <v>0</v>
      </c>
      <c r="Y75" s="34">
        <f t="shared" si="25"/>
        <v>0</v>
      </c>
      <c r="Z75" s="36"/>
      <c r="AA75" s="36"/>
      <c r="AB75" s="36"/>
      <c r="AC75" s="36"/>
      <c r="AD75" s="36"/>
      <c r="AE75" s="36"/>
      <c r="AF75" s="33">
        <f t="shared" si="82"/>
        <v>0</v>
      </c>
      <c r="AG75" s="34">
        <f t="shared" si="26"/>
        <v>0</v>
      </c>
      <c r="AH75" s="33">
        <f t="shared" si="83"/>
        <v>0</v>
      </c>
      <c r="AI75" s="34">
        <f t="shared" si="28"/>
        <v>0</v>
      </c>
      <c r="AJ75" s="36"/>
      <c r="AK75" s="36"/>
      <c r="AL75" s="36"/>
      <c r="AM75" s="36"/>
      <c r="AN75" s="36"/>
      <c r="AO75" s="36"/>
      <c r="AP75" s="33">
        <f t="shared" si="84"/>
        <v>0</v>
      </c>
      <c r="AQ75" s="34">
        <f t="shared" si="29"/>
        <v>0</v>
      </c>
      <c r="AR75" s="33">
        <f t="shared" si="85"/>
        <v>0</v>
      </c>
      <c r="AS75" s="34">
        <f t="shared" si="31"/>
        <v>0</v>
      </c>
      <c r="AT75" s="33">
        <f t="shared" si="17"/>
        <v>0</v>
      </c>
      <c r="AU75" s="34">
        <f t="shared" si="32"/>
        <v>0</v>
      </c>
      <c r="AV75" s="33">
        <f t="shared" si="18"/>
        <v>0</v>
      </c>
      <c r="AW75" s="34">
        <f t="shared" si="65"/>
        <v>0</v>
      </c>
      <c r="AX75" s="57">
        <f t="shared" si="19"/>
        <v>0</v>
      </c>
    </row>
    <row r="76" spans="1:50" s="11" customFormat="1" ht="15" hidden="1" customHeight="1" x14ac:dyDescent="0.25">
      <c r="A76" s="37">
        <v>25700</v>
      </c>
      <c r="B76" s="63" t="s">
        <v>73</v>
      </c>
      <c r="C76" s="36">
        <v>0</v>
      </c>
      <c r="D76" s="64"/>
      <c r="E76" s="36">
        <f t="shared" si="77"/>
        <v>0</v>
      </c>
      <c r="F76" s="56"/>
      <c r="G76" s="56"/>
      <c r="H76" s="36"/>
      <c r="I76" s="36"/>
      <c r="J76" s="36"/>
      <c r="K76" s="36"/>
      <c r="L76" s="33">
        <f t="shared" si="78"/>
        <v>0</v>
      </c>
      <c r="M76" s="34">
        <f t="shared" si="20"/>
        <v>0</v>
      </c>
      <c r="N76" s="33">
        <f t="shared" si="79"/>
        <v>0</v>
      </c>
      <c r="O76" s="34">
        <f t="shared" si="22"/>
        <v>0</v>
      </c>
      <c r="P76" s="56"/>
      <c r="Q76" s="56"/>
      <c r="R76" s="36"/>
      <c r="S76" s="36"/>
      <c r="T76" s="36"/>
      <c r="U76" s="36"/>
      <c r="V76" s="33">
        <f t="shared" si="80"/>
        <v>0</v>
      </c>
      <c r="W76" s="34">
        <f t="shared" si="23"/>
        <v>0</v>
      </c>
      <c r="X76" s="33">
        <f t="shared" si="81"/>
        <v>0</v>
      </c>
      <c r="Y76" s="34">
        <f t="shared" si="25"/>
        <v>0</v>
      </c>
      <c r="Z76" s="36"/>
      <c r="AA76" s="36"/>
      <c r="AB76" s="36"/>
      <c r="AC76" s="36"/>
      <c r="AD76" s="36"/>
      <c r="AE76" s="36"/>
      <c r="AF76" s="33">
        <f t="shared" si="82"/>
        <v>0</v>
      </c>
      <c r="AG76" s="34">
        <f t="shared" si="26"/>
        <v>0</v>
      </c>
      <c r="AH76" s="33">
        <f t="shared" si="83"/>
        <v>0</v>
      </c>
      <c r="AI76" s="34">
        <f t="shared" si="28"/>
        <v>0</v>
      </c>
      <c r="AJ76" s="36"/>
      <c r="AK76" s="36"/>
      <c r="AL76" s="36"/>
      <c r="AM76" s="36"/>
      <c r="AN76" s="36"/>
      <c r="AO76" s="36"/>
      <c r="AP76" s="33">
        <f t="shared" si="84"/>
        <v>0</v>
      </c>
      <c r="AQ76" s="34">
        <f t="shared" si="29"/>
        <v>0</v>
      </c>
      <c r="AR76" s="33">
        <f t="shared" si="85"/>
        <v>0</v>
      </c>
      <c r="AS76" s="34">
        <f t="shared" si="31"/>
        <v>0</v>
      </c>
      <c r="AT76" s="33">
        <f t="shared" si="17"/>
        <v>0</v>
      </c>
      <c r="AU76" s="34">
        <f t="shared" si="32"/>
        <v>0</v>
      </c>
      <c r="AV76" s="33">
        <f t="shared" si="18"/>
        <v>0</v>
      </c>
      <c r="AW76" s="34">
        <f t="shared" si="65"/>
        <v>0</v>
      </c>
      <c r="AX76" s="57">
        <f t="shared" si="19"/>
        <v>0</v>
      </c>
    </row>
    <row r="77" spans="1:50" s="11" customFormat="1" ht="15" hidden="1" customHeight="1" x14ac:dyDescent="0.25">
      <c r="A77" s="37">
        <v>25900</v>
      </c>
      <c r="B77" s="63" t="s">
        <v>74</v>
      </c>
      <c r="C77" s="36">
        <v>0</v>
      </c>
      <c r="D77" s="64"/>
      <c r="E77" s="36">
        <f t="shared" si="77"/>
        <v>0</v>
      </c>
      <c r="F77" s="56"/>
      <c r="G77" s="56"/>
      <c r="H77" s="36"/>
      <c r="I77" s="36"/>
      <c r="J77" s="36"/>
      <c r="K77" s="36"/>
      <c r="L77" s="33">
        <f t="shared" si="78"/>
        <v>0</v>
      </c>
      <c r="M77" s="34">
        <f t="shared" si="20"/>
        <v>0</v>
      </c>
      <c r="N77" s="33">
        <f t="shared" si="79"/>
        <v>0</v>
      </c>
      <c r="O77" s="34">
        <f t="shared" si="22"/>
        <v>0</v>
      </c>
      <c r="P77" s="56"/>
      <c r="Q77" s="56"/>
      <c r="R77" s="36"/>
      <c r="S77" s="36"/>
      <c r="T77" s="36"/>
      <c r="U77" s="36"/>
      <c r="V77" s="33">
        <f t="shared" si="80"/>
        <v>0</v>
      </c>
      <c r="W77" s="34">
        <f t="shared" si="23"/>
        <v>0</v>
      </c>
      <c r="X77" s="33">
        <f t="shared" si="81"/>
        <v>0</v>
      </c>
      <c r="Y77" s="34">
        <f t="shared" si="25"/>
        <v>0</v>
      </c>
      <c r="Z77" s="36"/>
      <c r="AA77" s="36"/>
      <c r="AB77" s="36"/>
      <c r="AC77" s="36"/>
      <c r="AD77" s="36"/>
      <c r="AE77" s="36"/>
      <c r="AF77" s="33">
        <f t="shared" si="82"/>
        <v>0</v>
      </c>
      <c r="AG77" s="34">
        <f t="shared" si="26"/>
        <v>0</v>
      </c>
      <c r="AH77" s="33">
        <f t="shared" si="83"/>
        <v>0</v>
      </c>
      <c r="AI77" s="34">
        <f t="shared" si="28"/>
        <v>0</v>
      </c>
      <c r="AJ77" s="36"/>
      <c r="AK77" s="36"/>
      <c r="AL77" s="36"/>
      <c r="AM77" s="36"/>
      <c r="AN77" s="36"/>
      <c r="AO77" s="36"/>
      <c r="AP77" s="33">
        <f t="shared" si="84"/>
        <v>0</v>
      </c>
      <c r="AQ77" s="34">
        <f t="shared" si="29"/>
        <v>0</v>
      </c>
      <c r="AR77" s="33">
        <f t="shared" si="85"/>
        <v>0</v>
      </c>
      <c r="AS77" s="34">
        <f t="shared" si="31"/>
        <v>0</v>
      </c>
      <c r="AT77" s="33">
        <f t="shared" si="17"/>
        <v>0</v>
      </c>
      <c r="AU77" s="34">
        <f t="shared" si="32"/>
        <v>0</v>
      </c>
      <c r="AV77" s="33">
        <f t="shared" si="18"/>
        <v>0</v>
      </c>
      <c r="AW77" s="34">
        <f t="shared" si="65"/>
        <v>0</v>
      </c>
      <c r="AX77" s="57">
        <f t="shared" si="19"/>
        <v>0</v>
      </c>
    </row>
    <row r="78" spans="1:50" s="11" customFormat="1" ht="15" hidden="1" customHeight="1" x14ac:dyDescent="0.25">
      <c r="A78" s="37">
        <v>26200</v>
      </c>
      <c r="B78" s="63" t="s">
        <v>75</v>
      </c>
      <c r="C78" s="36">
        <v>0</v>
      </c>
      <c r="D78" s="64"/>
      <c r="E78" s="36">
        <f t="shared" si="77"/>
        <v>0</v>
      </c>
      <c r="F78" s="56"/>
      <c r="G78" s="56"/>
      <c r="H78" s="36"/>
      <c r="I78" s="36"/>
      <c r="J78" s="36"/>
      <c r="K78" s="36"/>
      <c r="L78" s="33">
        <f t="shared" si="78"/>
        <v>0</v>
      </c>
      <c r="M78" s="34">
        <f t="shared" si="20"/>
        <v>0</v>
      </c>
      <c r="N78" s="33">
        <f t="shared" si="79"/>
        <v>0</v>
      </c>
      <c r="O78" s="34">
        <f t="shared" si="22"/>
        <v>0</v>
      </c>
      <c r="P78" s="56"/>
      <c r="Q78" s="56"/>
      <c r="R78" s="36"/>
      <c r="S78" s="36"/>
      <c r="T78" s="36"/>
      <c r="U78" s="36"/>
      <c r="V78" s="33">
        <f t="shared" si="80"/>
        <v>0</v>
      </c>
      <c r="W78" s="34">
        <f t="shared" si="23"/>
        <v>0</v>
      </c>
      <c r="X78" s="33">
        <f t="shared" si="81"/>
        <v>0</v>
      </c>
      <c r="Y78" s="34">
        <f t="shared" si="25"/>
        <v>0</v>
      </c>
      <c r="Z78" s="36"/>
      <c r="AA78" s="36"/>
      <c r="AB78" s="36"/>
      <c r="AC78" s="36"/>
      <c r="AD78" s="36"/>
      <c r="AE78" s="36"/>
      <c r="AF78" s="33">
        <f t="shared" si="82"/>
        <v>0</v>
      </c>
      <c r="AG78" s="34">
        <f t="shared" si="26"/>
        <v>0</v>
      </c>
      <c r="AH78" s="33">
        <f t="shared" si="83"/>
        <v>0</v>
      </c>
      <c r="AI78" s="34">
        <f t="shared" si="28"/>
        <v>0</v>
      </c>
      <c r="AJ78" s="36"/>
      <c r="AK78" s="36"/>
      <c r="AL78" s="36"/>
      <c r="AM78" s="36"/>
      <c r="AN78" s="36"/>
      <c r="AO78" s="36"/>
      <c r="AP78" s="33">
        <f t="shared" si="84"/>
        <v>0</v>
      </c>
      <c r="AQ78" s="34">
        <f t="shared" si="29"/>
        <v>0</v>
      </c>
      <c r="AR78" s="33">
        <f t="shared" si="85"/>
        <v>0</v>
      </c>
      <c r="AS78" s="34">
        <f t="shared" si="31"/>
        <v>0</v>
      </c>
      <c r="AT78" s="33">
        <f t="shared" si="17"/>
        <v>0</v>
      </c>
      <c r="AU78" s="34">
        <f t="shared" si="32"/>
        <v>0</v>
      </c>
      <c r="AV78" s="33">
        <f t="shared" si="18"/>
        <v>0</v>
      </c>
      <c r="AW78" s="34">
        <f t="shared" si="65"/>
        <v>0</v>
      </c>
      <c r="AX78" s="57">
        <f t="shared" si="19"/>
        <v>0</v>
      </c>
    </row>
    <row r="79" spans="1:50" s="11" customFormat="1" ht="15" hidden="1" customHeight="1" x14ac:dyDescent="0.25">
      <c r="A79" s="37">
        <v>26610</v>
      </c>
      <c r="B79" s="63" t="s">
        <v>76</v>
      </c>
      <c r="C79" s="36">
        <v>0</v>
      </c>
      <c r="D79" s="64"/>
      <c r="E79" s="36">
        <f t="shared" si="77"/>
        <v>0</v>
      </c>
      <c r="F79" s="56"/>
      <c r="G79" s="56"/>
      <c r="H79" s="36"/>
      <c r="I79" s="36"/>
      <c r="J79" s="36"/>
      <c r="K79" s="36"/>
      <c r="L79" s="33">
        <f t="shared" si="78"/>
        <v>0</v>
      </c>
      <c r="M79" s="34">
        <f t="shared" si="20"/>
        <v>0</v>
      </c>
      <c r="N79" s="33">
        <f t="shared" si="79"/>
        <v>0</v>
      </c>
      <c r="O79" s="34">
        <f t="shared" si="22"/>
        <v>0</v>
      </c>
      <c r="P79" s="56"/>
      <c r="Q79" s="56"/>
      <c r="R79" s="36"/>
      <c r="S79" s="36"/>
      <c r="T79" s="36"/>
      <c r="U79" s="36"/>
      <c r="V79" s="33">
        <f t="shared" si="80"/>
        <v>0</v>
      </c>
      <c r="W79" s="34">
        <f t="shared" si="23"/>
        <v>0</v>
      </c>
      <c r="X79" s="33">
        <f t="shared" si="81"/>
        <v>0</v>
      </c>
      <c r="Y79" s="34">
        <f t="shared" si="25"/>
        <v>0</v>
      </c>
      <c r="Z79" s="36"/>
      <c r="AA79" s="36"/>
      <c r="AB79" s="36"/>
      <c r="AC79" s="36"/>
      <c r="AD79" s="36"/>
      <c r="AE79" s="36"/>
      <c r="AF79" s="33">
        <f t="shared" si="82"/>
        <v>0</v>
      </c>
      <c r="AG79" s="34">
        <f t="shared" si="26"/>
        <v>0</v>
      </c>
      <c r="AH79" s="33">
        <f t="shared" si="83"/>
        <v>0</v>
      </c>
      <c r="AI79" s="34">
        <f t="shared" si="28"/>
        <v>0</v>
      </c>
      <c r="AJ79" s="36"/>
      <c r="AK79" s="36"/>
      <c r="AL79" s="36"/>
      <c r="AM79" s="36"/>
      <c r="AN79" s="36"/>
      <c r="AO79" s="36"/>
      <c r="AP79" s="33">
        <f t="shared" si="84"/>
        <v>0</v>
      </c>
      <c r="AQ79" s="34">
        <f t="shared" si="29"/>
        <v>0</v>
      </c>
      <c r="AR79" s="33">
        <f t="shared" si="85"/>
        <v>0</v>
      </c>
      <c r="AS79" s="34">
        <f t="shared" si="31"/>
        <v>0</v>
      </c>
      <c r="AT79" s="33">
        <f t="shared" si="17"/>
        <v>0</v>
      </c>
      <c r="AU79" s="34">
        <f t="shared" si="32"/>
        <v>0</v>
      </c>
      <c r="AV79" s="33">
        <f t="shared" si="18"/>
        <v>0</v>
      </c>
      <c r="AW79" s="34">
        <f t="shared" si="65"/>
        <v>0</v>
      </c>
      <c r="AX79" s="57">
        <f t="shared" si="19"/>
        <v>0</v>
      </c>
    </row>
    <row r="80" spans="1:50" s="11" customFormat="1" ht="15.75" hidden="1" customHeight="1" x14ac:dyDescent="0.25">
      <c r="A80" s="59">
        <v>26620</v>
      </c>
      <c r="B80" s="63" t="s">
        <v>77</v>
      </c>
      <c r="C80" s="36">
        <v>0</v>
      </c>
      <c r="D80" s="64"/>
      <c r="E80" s="36">
        <f t="shared" si="77"/>
        <v>0</v>
      </c>
      <c r="F80" s="56"/>
      <c r="G80" s="56"/>
      <c r="H80" s="36"/>
      <c r="I80" s="36"/>
      <c r="J80" s="36"/>
      <c r="K80" s="36"/>
      <c r="L80" s="33">
        <f t="shared" si="78"/>
        <v>0</v>
      </c>
      <c r="M80" s="34">
        <f t="shared" si="20"/>
        <v>0</v>
      </c>
      <c r="N80" s="33">
        <f t="shared" si="79"/>
        <v>0</v>
      </c>
      <c r="O80" s="34">
        <f t="shared" si="22"/>
        <v>0</v>
      </c>
      <c r="P80" s="65"/>
      <c r="Q80" s="65"/>
      <c r="R80" s="66"/>
      <c r="S80" s="66"/>
      <c r="T80" s="66"/>
      <c r="U80" s="66"/>
      <c r="V80" s="33">
        <f t="shared" si="80"/>
        <v>0</v>
      </c>
      <c r="W80" s="34">
        <f t="shared" si="23"/>
        <v>0</v>
      </c>
      <c r="X80" s="33">
        <f t="shared" si="81"/>
        <v>0</v>
      </c>
      <c r="Y80" s="34">
        <f t="shared" si="25"/>
        <v>0</v>
      </c>
      <c r="Z80" s="36"/>
      <c r="AA80" s="36"/>
      <c r="AB80" s="36"/>
      <c r="AC80" s="36"/>
      <c r="AD80" s="36"/>
      <c r="AE80" s="36"/>
      <c r="AF80" s="33">
        <f t="shared" si="82"/>
        <v>0</v>
      </c>
      <c r="AG80" s="34">
        <f t="shared" si="26"/>
        <v>0</v>
      </c>
      <c r="AH80" s="33">
        <f t="shared" si="83"/>
        <v>0</v>
      </c>
      <c r="AI80" s="34">
        <f t="shared" si="28"/>
        <v>0</v>
      </c>
      <c r="AJ80" s="36"/>
      <c r="AK80" s="36"/>
      <c r="AL80" s="36"/>
      <c r="AM80" s="36"/>
      <c r="AN80" s="36"/>
      <c r="AO80" s="36"/>
      <c r="AP80" s="33">
        <f t="shared" si="84"/>
        <v>0</v>
      </c>
      <c r="AQ80" s="34">
        <f t="shared" si="29"/>
        <v>0</v>
      </c>
      <c r="AR80" s="33">
        <f t="shared" si="85"/>
        <v>0</v>
      </c>
      <c r="AS80" s="34">
        <f t="shared" si="31"/>
        <v>0</v>
      </c>
      <c r="AT80" s="33">
        <f t="shared" si="17"/>
        <v>0</v>
      </c>
      <c r="AU80" s="34">
        <f t="shared" si="32"/>
        <v>0</v>
      </c>
      <c r="AV80" s="33">
        <f t="shared" si="18"/>
        <v>0</v>
      </c>
      <c r="AW80" s="34">
        <f t="shared" si="65"/>
        <v>0</v>
      </c>
      <c r="AX80" s="57">
        <f t="shared" si="19"/>
        <v>0</v>
      </c>
    </row>
    <row r="81" spans="1:50" s="11" customFormat="1" ht="15.75" hidden="1" customHeight="1" x14ac:dyDescent="0.25">
      <c r="A81" s="29">
        <v>26950</v>
      </c>
      <c r="B81" s="63" t="s">
        <v>204</v>
      </c>
      <c r="C81" s="36">
        <v>0</v>
      </c>
      <c r="D81" s="64"/>
      <c r="E81" s="36">
        <f t="shared" ref="E81" si="86">SUM(C81:D81)</f>
        <v>0</v>
      </c>
      <c r="F81" s="56"/>
      <c r="G81" s="56"/>
      <c r="H81" s="36"/>
      <c r="I81" s="36"/>
      <c r="J81" s="36"/>
      <c r="K81" s="36"/>
      <c r="L81" s="33">
        <f t="shared" si="78"/>
        <v>0</v>
      </c>
      <c r="M81" s="34">
        <f t="shared" si="20"/>
        <v>0</v>
      </c>
      <c r="N81" s="33">
        <f t="shared" si="79"/>
        <v>0</v>
      </c>
      <c r="O81" s="34">
        <f t="shared" si="22"/>
        <v>0</v>
      </c>
      <c r="P81" s="65"/>
      <c r="Q81" s="65"/>
      <c r="R81" s="66"/>
      <c r="S81" s="66"/>
      <c r="T81" s="66"/>
      <c r="U81" s="66"/>
      <c r="V81" s="33">
        <f t="shared" si="80"/>
        <v>0</v>
      </c>
      <c r="W81" s="34">
        <f t="shared" si="23"/>
        <v>0</v>
      </c>
      <c r="X81" s="33">
        <f t="shared" si="81"/>
        <v>0</v>
      </c>
      <c r="Y81" s="34">
        <f t="shared" si="25"/>
        <v>0</v>
      </c>
      <c r="Z81" s="36"/>
      <c r="AA81" s="36"/>
      <c r="AB81" s="36"/>
      <c r="AC81" s="36"/>
      <c r="AD81" s="36"/>
      <c r="AE81" s="36"/>
      <c r="AF81" s="33">
        <f t="shared" si="82"/>
        <v>0</v>
      </c>
      <c r="AG81" s="34">
        <f t="shared" si="26"/>
        <v>0</v>
      </c>
      <c r="AH81" s="33">
        <f t="shared" si="83"/>
        <v>0</v>
      </c>
      <c r="AI81" s="34">
        <f t="shared" si="28"/>
        <v>0</v>
      </c>
      <c r="AJ81" s="36"/>
      <c r="AK81" s="36"/>
      <c r="AL81" s="36"/>
      <c r="AM81" s="36"/>
      <c r="AN81" s="36"/>
      <c r="AO81" s="36"/>
      <c r="AP81" s="33">
        <f t="shared" si="84"/>
        <v>0</v>
      </c>
      <c r="AQ81" s="34">
        <f t="shared" si="29"/>
        <v>0</v>
      </c>
      <c r="AR81" s="33">
        <f t="shared" si="85"/>
        <v>0</v>
      </c>
      <c r="AS81" s="34">
        <f t="shared" si="31"/>
        <v>0</v>
      </c>
      <c r="AT81" s="33">
        <f t="shared" si="17"/>
        <v>0</v>
      </c>
      <c r="AU81" s="34">
        <f t="shared" si="32"/>
        <v>0</v>
      </c>
      <c r="AV81" s="33">
        <f t="shared" si="18"/>
        <v>0</v>
      </c>
      <c r="AW81" s="34">
        <f t="shared" si="65"/>
        <v>0</v>
      </c>
      <c r="AX81" s="57">
        <f t="shared" si="19"/>
        <v>0</v>
      </c>
    </row>
    <row r="82" spans="1:50" s="11" customFormat="1" ht="15.75" hidden="1" customHeight="1" x14ac:dyDescent="0.25">
      <c r="A82" s="37">
        <v>26990</v>
      </c>
      <c r="B82" s="63" t="s">
        <v>78</v>
      </c>
      <c r="C82" s="36">
        <v>0</v>
      </c>
      <c r="D82" s="64"/>
      <c r="E82" s="36">
        <f t="shared" si="77"/>
        <v>0</v>
      </c>
      <c r="F82" s="56"/>
      <c r="G82" s="56"/>
      <c r="H82" s="36"/>
      <c r="I82" s="36"/>
      <c r="J82" s="36"/>
      <c r="K82" s="36"/>
      <c r="L82" s="33">
        <f t="shared" si="78"/>
        <v>0</v>
      </c>
      <c r="M82" s="34">
        <f t="shared" si="20"/>
        <v>0</v>
      </c>
      <c r="N82" s="33">
        <f t="shared" si="79"/>
        <v>0</v>
      </c>
      <c r="O82" s="34">
        <f t="shared" si="22"/>
        <v>0</v>
      </c>
      <c r="P82" s="56"/>
      <c r="Q82" s="56"/>
      <c r="R82" s="36"/>
      <c r="S82" s="36"/>
      <c r="T82" s="36"/>
      <c r="U82" s="36"/>
      <c r="V82" s="33">
        <f t="shared" si="80"/>
        <v>0</v>
      </c>
      <c r="W82" s="34">
        <f t="shared" si="23"/>
        <v>0</v>
      </c>
      <c r="X82" s="33">
        <f t="shared" si="81"/>
        <v>0</v>
      </c>
      <c r="Y82" s="34">
        <f t="shared" si="25"/>
        <v>0</v>
      </c>
      <c r="Z82" s="36"/>
      <c r="AA82" s="36"/>
      <c r="AB82" s="36"/>
      <c r="AC82" s="36"/>
      <c r="AD82" s="36"/>
      <c r="AE82" s="36"/>
      <c r="AF82" s="33">
        <f t="shared" si="82"/>
        <v>0</v>
      </c>
      <c r="AG82" s="34">
        <f t="shared" si="26"/>
        <v>0</v>
      </c>
      <c r="AH82" s="33">
        <f t="shared" si="83"/>
        <v>0</v>
      </c>
      <c r="AI82" s="34">
        <f t="shared" si="28"/>
        <v>0</v>
      </c>
      <c r="AJ82" s="36"/>
      <c r="AK82" s="36"/>
      <c r="AL82" s="36"/>
      <c r="AM82" s="36"/>
      <c r="AN82" s="36"/>
      <c r="AO82" s="36"/>
      <c r="AP82" s="33">
        <f t="shared" si="84"/>
        <v>0</v>
      </c>
      <c r="AQ82" s="34">
        <f t="shared" si="29"/>
        <v>0</v>
      </c>
      <c r="AR82" s="33">
        <f t="shared" si="85"/>
        <v>0</v>
      </c>
      <c r="AS82" s="34">
        <f t="shared" si="31"/>
        <v>0</v>
      </c>
      <c r="AT82" s="33">
        <f t="shared" si="17"/>
        <v>0</v>
      </c>
      <c r="AU82" s="34">
        <f t="shared" si="32"/>
        <v>0</v>
      </c>
      <c r="AV82" s="33">
        <f t="shared" si="18"/>
        <v>0</v>
      </c>
      <c r="AW82" s="34">
        <f t="shared" si="65"/>
        <v>0</v>
      </c>
      <c r="AX82" s="57">
        <f t="shared" si="19"/>
        <v>0</v>
      </c>
    </row>
    <row r="83" spans="1:50" s="20" customFormat="1" ht="15" hidden="1" x14ac:dyDescent="0.25">
      <c r="A83" s="38">
        <v>30000</v>
      </c>
      <c r="B83" s="70" t="s">
        <v>79</v>
      </c>
      <c r="C83" s="71">
        <f>SUM(C84:C97)+SUM(C100:C112)</f>
        <v>0</v>
      </c>
      <c r="D83" s="71">
        <f t="shared" ref="D83:L83" si="87">SUM(D84:D97)+SUM(D100:D112)</f>
        <v>0</v>
      </c>
      <c r="E83" s="71">
        <f t="shared" si="87"/>
        <v>0</v>
      </c>
      <c r="F83" s="71">
        <f t="shared" si="87"/>
        <v>0</v>
      </c>
      <c r="G83" s="71">
        <f t="shared" si="87"/>
        <v>0</v>
      </c>
      <c r="H83" s="71">
        <f t="shared" si="87"/>
        <v>0</v>
      </c>
      <c r="I83" s="71">
        <f t="shared" si="87"/>
        <v>0</v>
      </c>
      <c r="J83" s="71">
        <f t="shared" si="87"/>
        <v>0</v>
      </c>
      <c r="K83" s="71">
        <f t="shared" si="87"/>
        <v>0</v>
      </c>
      <c r="L83" s="71">
        <f t="shared" si="87"/>
        <v>0</v>
      </c>
      <c r="M83" s="26">
        <f>(IFERROR(L83/$E83,0))</f>
        <v>0</v>
      </c>
      <c r="N83" s="71">
        <f t="shared" ref="N83" si="88">SUM(N84:N97)+SUM(N100:N112)</f>
        <v>0</v>
      </c>
      <c r="O83" s="26">
        <f>(IFERROR(N83/L83,0))</f>
        <v>0</v>
      </c>
      <c r="P83" s="71">
        <f t="shared" ref="P83:V83" si="89">SUM(P84:P97)+SUM(P100:P112)</f>
        <v>0</v>
      </c>
      <c r="Q83" s="71">
        <f t="shared" si="89"/>
        <v>0</v>
      </c>
      <c r="R83" s="71">
        <f t="shared" si="89"/>
        <v>0</v>
      </c>
      <c r="S83" s="71">
        <f t="shared" si="89"/>
        <v>0</v>
      </c>
      <c r="T83" s="71">
        <f t="shared" si="89"/>
        <v>0</v>
      </c>
      <c r="U83" s="71">
        <f t="shared" si="89"/>
        <v>0</v>
      </c>
      <c r="V83" s="71">
        <f t="shared" si="89"/>
        <v>0</v>
      </c>
      <c r="W83" s="26">
        <f>(IFERROR(V83/$E83,0))</f>
        <v>0</v>
      </c>
      <c r="X83" s="71">
        <f t="shared" ref="X83" si="90">SUM(X84:X97)+SUM(X100:X112)</f>
        <v>0</v>
      </c>
      <c r="Y83" s="26">
        <f>(IFERROR(X83/V83,0))</f>
        <v>0</v>
      </c>
      <c r="Z83" s="71">
        <f t="shared" ref="Z83:AF83" si="91">SUM(Z84:Z97)+SUM(Z100:Z112)</f>
        <v>0</v>
      </c>
      <c r="AA83" s="71">
        <f t="shared" si="91"/>
        <v>0</v>
      </c>
      <c r="AB83" s="71">
        <f t="shared" si="91"/>
        <v>0</v>
      </c>
      <c r="AC83" s="71">
        <f t="shared" si="91"/>
        <v>0</v>
      </c>
      <c r="AD83" s="71">
        <f t="shared" si="91"/>
        <v>0</v>
      </c>
      <c r="AE83" s="71">
        <f t="shared" si="91"/>
        <v>0</v>
      </c>
      <c r="AF83" s="71">
        <f t="shared" si="91"/>
        <v>0</v>
      </c>
      <c r="AG83" s="26">
        <f>(IFERROR(AF83/$E83,0))</f>
        <v>0</v>
      </c>
      <c r="AH83" s="71">
        <f t="shared" ref="AH83" si="92">SUM(AH84:AH97)+SUM(AH100:AH112)</f>
        <v>0</v>
      </c>
      <c r="AI83" s="26">
        <f>(IFERROR(AH83/AF83,0))</f>
        <v>0</v>
      </c>
      <c r="AJ83" s="71">
        <f t="shared" ref="AJ83:AP83" si="93">SUM(AJ84:AJ97)+SUM(AJ100:AJ112)</f>
        <v>0</v>
      </c>
      <c r="AK83" s="71">
        <f t="shared" si="93"/>
        <v>0</v>
      </c>
      <c r="AL83" s="71">
        <f t="shared" si="93"/>
        <v>0</v>
      </c>
      <c r="AM83" s="71">
        <f t="shared" si="93"/>
        <v>0</v>
      </c>
      <c r="AN83" s="71">
        <f t="shared" si="93"/>
        <v>0</v>
      </c>
      <c r="AO83" s="71">
        <f t="shared" si="93"/>
        <v>0</v>
      </c>
      <c r="AP83" s="71">
        <f t="shared" si="93"/>
        <v>0</v>
      </c>
      <c r="AQ83" s="26">
        <f>(IFERROR(AP83/$E83,0))</f>
        <v>0</v>
      </c>
      <c r="AR83" s="71">
        <f t="shared" ref="AR83" si="94">SUM(AR84:AR97)+SUM(AR100:AR112)</f>
        <v>0</v>
      </c>
      <c r="AS83" s="26">
        <f>(IFERROR(AR83/AP83,0))</f>
        <v>0</v>
      </c>
      <c r="AT83" s="71">
        <f t="shared" ref="AT83" si="95">SUM(AT84:AT97)+SUM(AT100:AT112)</f>
        <v>0</v>
      </c>
      <c r="AU83" s="26">
        <f>(IFERROR(AT83/$E83,0))</f>
        <v>0</v>
      </c>
      <c r="AV83" s="71">
        <f t="shared" ref="AV83" si="96">SUM(AV84:AV97)+SUM(AV100:AV112)</f>
        <v>0</v>
      </c>
      <c r="AW83" s="26">
        <f>(IFERROR(AV83/AT83,0))</f>
        <v>0</v>
      </c>
      <c r="AX83" s="71">
        <f t="shared" ref="AX83" si="97">SUM(AX84:AX97)+SUM(AX100:AX112)</f>
        <v>0</v>
      </c>
    </row>
    <row r="84" spans="1:50" s="11" customFormat="1" ht="15" hidden="1" customHeight="1" x14ac:dyDescent="0.25">
      <c r="A84" s="59">
        <v>31110</v>
      </c>
      <c r="B84" s="63" t="s">
        <v>146</v>
      </c>
      <c r="C84" s="36">
        <v>0</v>
      </c>
      <c r="D84" s="64"/>
      <c r="E84" s="36">
        <f t="shared" ref="E84:E112" si="98">SUM(C84:D84)</f>
        <v>0</v>
      </c>
      <c r="F84" s="56">
        <v>0</v>
      </c>
      <c r="G84" s="56"/>
      <c r="H84" s="36"/>
      <c r="I84" s="36"/>
      <c r="J84" s="36"/>
      <c r="K84" s="36"/>
      <c r="L84" s="33">
        <f t="shared" ref="L84:L112" si="99">F84+H84+J84</f>
        <v>0</v>
      </c>
      <c r="M84" s="34">
        <f t="shared" ref="M84:M114" si="100">(IFERROR(L84/$E84,0))</f>
        <v>0</v>
      </c>
      <c r="N84" s="33">
        <f t="shared" ref="N84:N112" si="101">G84+I84+K84</f>
        <v>0</v>
      </c>
      <c r="O84" s="34">
        <f t="shared" ref="O84:O138" si="102">(IFERROR(N84/L84,0))</f>
        <v>0</v>
      </c>
      <c r="P84" s="56"/>
      <c r="Q84" s="56"/>
      <c r="R84" s="36"/>
      <c r="S84" s="36"/>
      <c r="T84" s="36"/>
      <c r="U84" s="36"/>
      <c r="V84" s="33">
        <f t="shared" ref="V84:V112" si="103">P84+R84+T84</f>
        <v>0</v>
      </c>
      <c r="W84" s="34">
        <f t="shared" ref="W84:W114" si="104">(IFERROR(V84/$E84,0))</f>
        <v>0</v>
      </c>
      <c r="X84" s="33">
        <f t="shared" ref="X84:X112" si="105">Q84+S84+U84</f>
        <v>0</v>
      </c>
      <c r="Y84" s="34">
        <f t="shared" ref="Y84:Y138" si="106">(IFERROR(X84/V84,0))</f>
        <v>0</v>
      </c>
      <c r="Z84" s="36"/>
      <c r="AA84" s="36"/>
      <c r="AB84" s="36"/>
      <c r="AC84" s="36"/>
      <c r="AD84" s="36"/>
      <c r="AE84" s="36"/>
      <c r="AF84" s="33">
        <f t="shared" ref="AF84:AF112" si="107">Z84+AB84+AD84</f>
        <v>0</v>
      </c>
      <c r="AG84" s="34">
        <f t="shared" ref="AG84:AG114" si="108">(IFERROR(AF84/$E84,0))</f>
        <v>0</v>
      </c>
      <c r="AH84" s="33">
        <f t="shared" ref="AH84:AH112" si="109">AA84+AC84+AE84</f>
        <v>0</v>
      </c>
      <c r="AI84" s="34">
        <f t="shared" ref="AI84:AI138" si="110">(IFERROR(AH84/AF84,0))</f>
        <v>0</v>
      </c>
      <c r="AJ84" s="36"/>
      <c r="AK84" s="36"/>
      <c r="AL84" s="36"/>
      <c r="AM84" s="36"/>
      <c r="AN84" s="36"/>
      <c r="AO84" s="36"/>
      <c r="AP84" s="33">
        <f t="shared" ref="AP84:AP112" si="111">AJ84+AL84+AN84</f>
        <v>0</v>
      </c>
      <c r="AQ84" s="34">
        <f t="shared" ref="AQ84:AQ114" si="112">(IFERROR(AP84/$E84,0))</f>
        <v>0</v>
      </c>
      <c r="AR84" s="33">
        <f t="shared" ref="AR84:AR112" si="113">AK84+AM84+AO84</f>
        <v>0</v>
      </c>
      <c r="AS84" s="34">
        <f t="shared" ref="AS84:AS138" si="114">(IFERROR(AR84/AP84,0))</f>
        <v>0</v>
      </c>
      <c r="AT84" s="33">
        <f t="shared" si="17"/>
        <v>0</v>
      </c>
      <c r="AU84" s="34">
        <f t="shared" ref="AU84:AU114" si="115">(IFERROR(AT84/$E84,0))</f>
        <v>0</v>
      </c>
      <c r="AV84" s="33">
        <f t="shared" si="18"/>
        <v>0</v>
      </c>
      <c r="AW84" s="34">
        <f t="shared" ref="AW84:AW138" si="116">(IFERROR(AV84/AT84,0))</f>
        <v>0</v>
      </c>
      <c r="AX84" s="57">
        <f t="shared" si="19"/>
        <v>0</v>
      </c>
    </row>
    <row r="85" spans="1:50" s="11" customFormat="1" ht="15" hidden="1" customHeight="1" x14ac:dyDescent="0.25">
      <c r="A85" s="59">
        <v>31120</v>
      </c>
      <c r="B85" s="63" t="s">
        <v>80</v>
      </c>
      <c r="C85" s="36">
        <v>0</v>
      </c>
      <c r="D85" s="64"/>
      <c r="E85" s="36">
        <f t="shared" si="98"/>
        <v>0</v>
      </c>
      <c r="F85" s="56"/>
      <c r="G85" s="56"/>
      <c r="H85" s="36"/>
      <c r="I85" s="36"/>
      <c r="J85" s="36"/>
      <c r="K85" s="36"/>
      <c r="L85" s="33">
        <f t="shared" si="99"/>
        <v>0</v>
      </c>
      <c r="M85" s="34">
        <f t="shared" si="100"/>
        <v>0</v>
      </c>
      <c r="N85" s="33">
        <f t="shared" si="101"/>
        <v>0</v>
      </c>
      <c r="O85" s="34">
        <f t="shared" si="102"/>
        <v>0</v>
      </c>
      <c r="P85" s="56"/>
      <c r="Q85" s="56"/>
      <c r="R85" s="36"/>
      <c r="S85" s="36"/>
      <c r="T85" s="36"/>
      <c r="U85" s="36"/>
      <c r="V85" s="33">
        <f t="shared" si="103"/>
        <v>0</v>
      </c>
      <c r="W85" s="34">
        <f t="shared" si="104"/>
        <v>0</v>
      </c>
      <c r="X85" s="33">
        <f t="shared" si="105"/>
        <v>0</v>
      </c>
      <c r="Y85" s="34">
        <f t="shared" si="106"/>
        <v>0</v>
      </c>
      <c r="Z85" s="36"/>
      <c r="AA85" s="36"/>
      <c r="AB85" s="36"/>
      <c r="AC85" s="36"/>
      <c r="AD85" s="36"/>
      <c r="AE85" s="36"/>
      <c r="AF85" s="33">
        <f t="shared" si="107"/>
        <v>0</v>
      </c>
      <c r="AG85" s="34">
        <f t="shared" si="108"/>
        <v>0</v>
      </c>
      <c r="AH85" s="33">
        <f t="shared" si="109"/>
        <v>0</v>
      </c>
      <c r="AI85" s="34">
        <f t="shared" si="110"/>
        <v>0</v>
      </c>
      <c r="AJ85" s="36"/>
      <c r="AK85" s="36"/>
      <c r="AL85" s="36"/>
      <c r="AM85" s="36"/>
      <c r="AN85" s="36"/>
      <c r="AO85" s="36"/>
      <c r="AP85" s="33">
        <f t="shared" si="111"/>
        <v>0</v>
      </c>
      <c r="AQ85" s="34">
        <f t="shared" si="112"/>
        <v>0</v>
      </c>
      <c r="AR85" s="33">
        <f t="shared" si="113"/>
        <v>0</v>
      </c>
      <c r="AS85" s="34">
        <f t="shared" si="114"/>
        <v>0</v>
      </c>
      <c r="AT85" s="33">
        <f t="shared" si="17"/>
        <v>0</v>
      </c>
      <c r="AU85" s="34">
        <f t="shared" si="115"/>
        <v>0</v>
      </c>
      <c r="AV85" s="33">
        <f t="shared" si="18"/>
        <v>0</v>
      </c>
      <c r="AW85" s="34">
        <f t="shared" si="116"/>
        <v>0</v>
      </c>
      <c r="AX85" s="57">
        <f t="shared" si="19"/>
        <v>0</v>
      </c>
    </row>
    <row r="86" spans="1:50" s="11" customFormat="1" ht="15" hidden="1" customHeight="1" x14ac:dyDescent="0.25">
      <c r="A86" s="59">
        <v>31140</v>
      </c>
      <c r="B86" s="63" t="s">
        <v>81</v>
      </c>
      <c r="C86" s="36">
        <v>0</v>
      </c>
      <c r="D86" s="64"/>
      <c r="E86" s="36">
        <f t="shared" si="98"/>
        <v>0</v>
      </c>
      <c r="F86" s="56">
        <v>0</v>
      </c>
      <c r="G86" s="56"/>
      <c r="H86" s="36"/>
      <c r="I86" s="36"/>
      <c r="J86" s="36"/>
      <c r="K86" s="36"/>
      <c r="L86" s="33">
        <f t="shared" si="99"/>
        <v>0</v>
      </c>
      <c r="M86" s="34">
        <f t="shared" si="100"/>
        <v>0</v>
      </c>
      <c r="N86" s="33">
        <f t="shared" si="101"/>
        <v>0</v>
      </c>
      <c r="O86" s="34">
        <f t="shared" si="102"/>
        <v>0</v>
      </c>
      <c r="P86" s="56"/>
      <c r="Q86" s="56"/>
      <c r="R86" s="36"/>
      <c r="S86" s="36"/>
      <c r="T86" s="36"/>
      <c r="U86" s="36"/>
      <c r="V86" s="33">
        <f t="shared" si="103"/>
        <v>0</v>
      </c>
      <c r="W86" s="34">
        <f t="shared" si="104"/>
        <v>0</v>
      </c>
      <c r="X86" s="33">
        <f t="shared" si="105"/>
        <v>0</v>
      </c>
      <c r="Y86" s="34">
        <f t="shared" si="106"/>
        <v>0</v>
      </c>
      <c r="Z86" s="36"/>
      <c r="AA86" s="36"/>
      <c r="AB86" s="36"/>
      <c r="AC86" s="36"/>
      <c r="AD86" s="36"/>
      <c r="AE86" s="36"/>
      <c r="AF86" s="33">
        <f t="shared" si="107"/>
        <v>0</v>
      </c>
      <c r="AG86" s="34">
        <f t="shared" si="108"/>
        <v>0</v>
      </c>
      <c r="AH86" s="33">
        <f t="shared" si="109"/>
        <v>0</v>
      </c>
      <c r="AI86" s="34">
        <f t="shared" si="110"/>
        <v>0</v>
      </c>
      <c r="AJ86" s="36"/>
      <c r="AK86" s="36"/>
      <c r="AL86" s="36"/>
      <c r="AM86" s="36"/>
      <c r="AN86" s="36"/>
      <c r="AO86" s="36"/>
      <c r="AP86" s="33">
        <f t="shared" si="111"/>
        <v>0</v>
      </c>
      <c r="AQ86" s="34">
        <f t="shared" si="112"/>
        <v>0</v>
      </c>
      <c r="AR86" s="33">
        <f t="shared" si="113"/>
        <v>0</v>
      </c>
      <c r="AS86" s="34">
        <f t="shared" si="114"/>
        <v>0</v>
      </c>
      <c r="AT86" s="33">
        <f t="shared" si="17"/>
        <v>0</v>
      </c>
      <c r="AU86" s="34">
        <f t="shared" si="115"/>
        <v>0</v>
      </c>
      <c r="AV86" s="33">
        <f t="shared" si="18"/>
        <v>0</v>
      </c>
      <c r="AW86" s="34">
        <f t="shared" si="116"/>
        <v>0</v>
      </c>
      <c r="AX86" s="57">
        <f t="shared" si="19"/>
        <v>0</v>
      </c>
    </row>
    <row r="87" spans="1:50" s="11" customFormat="1" ht="15" hidden="1" customHeight="1" x14ac:dyDescent="0.25">
      <c r="A87" s="59">
        <v>31300</v>
      </c>
      <c r="B87" s="63" t="s">
        <v>82</v>
      </c>
      <c r="C87" s="36">
        <v>0</v>
      </c>
      <c r="D87" s="64"/>
      <c r="E87" s="36">
        <f t="shared" si="98"/>
        <v>0</v>
      </c>
      <c r="F87" s="56"/>
      <c r="G87" s="56"/>
      <c r="H87" s="36"/>
      <c r="I87" s="36"/>
      <c r="J87" s="36"/>
      <c r="K87" s="36"/>
      <c r="L87" s="33">
        <f t="shared" si="99"/>
        <v>0</v>
      </c>
      <c r="M87" s="34">
        <f t="shared" si="100"/>
        <v>0</v>
      </c>
      <c r="N87" s="33">
        <f t="shared" si="101"/>
        <v>0</v>
      </c>
      <c r="O87" s="34">
        <f t="shared" si="102"/>
        <v>0</v>
      </c>
      <c r="P87" s="56"/>
      <c r="Q87" s="56"/>
      <c r="R87" s="36"/>
      <c r="S87" s="36"/>
      <c r="T87" s="36"/>
      <c r="U87" s="36"/>
      <c r="V87" s="33">
        <f t="shared" si="103"/>
        <v>0</v>
      </c>
      <c r="W87" s="34">
        <f t="shared" si="104"/>
        <v>0</v>
      </c>
      <c r="X87" s="33">
        <f t="shared" si="105"/>
        <v>0</v>
      </c>
      <c r="Y87" s="34">
        <f t="shared" si="106"/>
        <v>0</v>
      </c>
      <c r="Z87" s="36"/>
      <c r="AA87" s="36"/>
      <c r="AB87" s="36"/>
      <c r="AC87" s="36"/>
      <c r="AD87" s="36"/>
      <c r="AE87" s="36"/>
      <c r="AF87" s="33">
        <f t="shared" si="107"/>
        <v>0</v>
      </c>
      <c r="AG87" s="34">
        <f t="shared" si="108"/>
        <v>0</v>
      </c>
      <c r="AH87" s="33">
        <f t="shared" si="109"/>
        <v>0</v>
      </c>
      <c r="AI87" s="34">
        <f t="shared" si="110"/>
        <v>0</v>
      </c>
      <c r="AJ87" s="36"/>
      <c r="AK87" s="36"/>
      <c r="AL87" s="36"/>
      <c r="AM87" s="36"/>
      <c r="AN87" s="36"/>
      <c r="AO87" s="36"/>
      <c r="AP87" s="33">
        <f t="shared" si="111"/>
        <v>0</v>
      </c>
      <c r="AQ87" s="34">
        <f t="shared" si="112"/>
        <v>0</v>
      </c>
      <c r="AR87" s="33">
        <f t="shared" si="113"/>
        <v>0</v>
      </c>
      <c r="AS87" s="34">
        <f t="shared" si="114"/>
        <v>0</v>
      </c>
      <c r="AT87" s="33">
        <f t="shared" si="17"/>
        <v>0</v>
      </c>
      <c r="AU87" s="34">
        <f t="shared" si="115"/>
        <v>0</v>
      </c>
      <c r="AV87" s="33">
        <f t="shared" si="18"/>
        <v>0</v>
      </c>
      <c r="AW87" s="34">
        <f t="shared" si="116"/>
        <v>0</v>
      </c>
      <c r="AX87" s="57">
        <f t="shared" si="19"/>
        <v>0</v>
      </c>
    </row>
    <row r="88" spans="1:50" s="11" customFormat="1" ht="15" hidden="1" customHeight="1" x14ac:dyDescent="0.25">
      <c r="A88" s="37">
        <v>32100</v>
      </c>
      <c r="B88" s="63" t="s">
        <v>83</v>
      </c>
      <c r="C88" s="36">
        <v>0</v>
      </c>
      <c r="D88" s="64"/>
      <c r="E88" s="36">
        <f t="shared" si="98"/>
        <v>0</v>
      </c>
      <c r="F88" s="56"/>
      <c r="G88" s="56"/>
      <c r="H88" s="36"/>
      <c r="I88" s="36"/>
      <c r="J88" s="36"/>
      <c r="K88" s="36"/>
      <c r="L88" s="33">
        <f t="shared" si="99"/>
        <v>0</v>
      </c>
      <c r="M88" s="34">
        <f t="shared" si="100"/>
        <v>0</v>
      </c>
      <c r="N88" s="33">
        <f t="shared" si="101"/>
        <v>0</v>
      </c>
      <c r="O88" s="34">
        <f t="shared" si="102"/>
        <v>0</v>
      </c>
      <c r="P88" s="56"/>
      <c r="Q88" s="56"/>
      <c r="R88" s="36"/>
      <c r="S88" s="36"/>
      <c r="T88" s="36"/>
      <c r="U88" s="36"/>
      <c r="V88" s="33">
        <f t="shared" si="103"/>
        <v>0</v>
      </c>
      <c r="W88" s="34">
        <f t="shared" si="104"/>
        <v>0</v>
      </c>
      <c r="X88" s="33">
        <f t="shared" si="105"/>
        <v>0</v>
      </c>
      <c r="Y88" s="34">
        <f t="shared" si="106"/>
        <v>0</v>
      </c>
      <c r="Z88" s="36"/>
      <c r="AA88" s="36"/>
      <c r="AB88" s="36"/>
      <c r="AC88" s="36"/>
      <c r="AD88" s="36"/>
      <c r="AE88" s="36"/>
      <c r="AF88" s="33">
        <f t="shared" si="107"/>
        <v>0</v>
      </c>
      <c r="AG88" s="34">
        <f t="shared" si="108"/>
        <v>0</v>
      </c>
      <c r="AH88" s="33">
        <f t="shared" si="109"/>
        <v>0</v>
      </c>
      <c r="AI88" s="34">
        <f t="shared" si="110"/>
        <v>0</v>
      </c>
      <c r="AJ88" s="36"/>
      <c r="AK88" s="36"/>
      <c r="AL88" s="36"/>
      <c r="AM88" s="36"/>
      <c r="AN88" s="36"/>
      <c r="AO88" s="36"/>
      <c r="AP88" s="33">
        <f t="shared" si="111"/>
        <v>0</v>
      </c>
      <c r="AQ88" s="34">
        <f t="shared" si="112"/>
        <v>0</v>
      </c>
      <c r="AR88" s="33">
        <f t="shared" si="113"/>
        <v>0</v>
      </c>
      <c r="AS88" s="34">
        <f t="shared" si="114"/>
        <v>0</v>
      </c>
      <c r="AT88" s="33">
        <f t="shared" si="17"/>
        <v>0</v>
      </c>
      <c r="AU88" s="34">
        <f t="shared" si="115"/>
        <v>0</v>
      </c>
      <c r="AV88" s="33">
        <f t="shared" si="18"/>
        <v>0</v>
      </c>
      <c r="AW88" s="34">
        <f t="shared" si="116"/>
        <v>0</v>
      </c>
      <c r="AX88" s="57">
        <f t="shared" si="19"/>
        <v>0</v>
      </c>
    </row>
    <row r="89" spans="1:50" s="11" customFormat="1" ht="15" hidden="1" customHeight="1" x14ac:dyDescent="0.25">
      <c r="A89" s="37">
        <v>32200</v>
      </c>
      <c r="B89" s="63" t="s">
        <v>84</v>
      </c>
      <c r="C89" s="36">
        <v>0</v>
      </c>
      <c r="D89" s="64"/>
      <c r="E89" s="36">
        <f t="shared" si="98"/>
        <v>0</v>
      </c>
      <c r="F89" s="56"/>
      <c r="G89" s="56"/>
      <c r="H89" s="36"/>
      <c r="I89" s="36"/>
      <c r="J89" s="36"/>
      <c r="K89" s="36"/>
      <c r="L89" s="33">
        <f t="shared" si="99"/>
        <v>0</v>
      </c>
      <c r="M89" s="34">
        <f t="shared" si="100"/>
        <v>0</v>
      </c>
      <c r="N89" s="33">
        <f t="shared" si="101"/>
        <v>0</v>
      </c>
      <c r="O89" s="34">
        <f t="shared" si="102"/>
        <v>0</v>
      </c>
      <c r="P89" s="56"/>
      <c r="Q89" s="56"/>
      <c r="R89" s="36"/>
      <c r="S89" s="36"/>
      <c r="T89" s="36"/>
      <c r="U89" s="36"/>
      <c r="V89" s="33">
        <f t="shared" si="103"/>
        <v>0</v>
      </c>
      <c r="W89" s="34">
        <f t="shared" si="104"/>
        <v>0</v>
      </c>
      <c r="X89" s="33">
        <f t="shared" si="105"/>
        <v>0</v>
      </c>
      <c r="Y89" s="34">
        <f t="shared" si="106"/>
        <v>0</v>
      </c>
      <c r="Z89" s="36"/>
      <c r="AA89" s="36"/>
      <c r="AB89" s="36"/>
      <c r="AC89" s="36"/>
      <c r="AD89" s="36"/>
      <c r="AE89" s="36"/>
      <c r="AF89" s="33">
        <f t="shared" si="107"/>
        <v>0</v>
      </c>
      <c r="AG89" s="34">
        <f t="shared" si="108"/>
        <v>0</v>
      </c>
      <c r="AH89" s="33">
        <f t="shared" si="109"/>
        <v>0</v>
      </c>
      <c r="AI89" s="34">
        <f t="shared" si="110"/>
        <v>0</v>
      </c>
      <c r="AJ89" s="36"/>
      <c r="AK89" s="36"/>
      <c r="AL89" s="36"/>
      <c r="AM89" s="36"/>
      <c r="AN89" s="36"/>
      <c r="AO89" s="36"/>
      <c r="AP89" s="33">
        <f t="shared" si="111"/>
        <v>0</v>
      </c>
      <c r="AQ89" s="34">
        <f t="shared" si="112"/>
        <v>0</v>
      </c>
      <c r="AR89" s="33">
        <f t="shared" si="113"/>
        <v>0</v>
      </c>
      <c r="AS89" s="34">
        <f t="shared" si="114"/>
        <v>0</v>
      </c>
      <c r="AT89" s="33">
        <f t="shared" si="17"/>
        <v>0</v>
      </c>
      <c r="AU89" s="34">
        <f t="shared" si="115"/>
        <v>0</v>
      </c>
      <c r="AV89" s="33">
        <f t="shared" si="18"/>
        <v>0</v>
      </c>
      <c r="AW89" s="34">
        <f t="shared" si="116"/>
        <v>0</v>
      </c>
      <c r="AX89" s="57">
        <f t="shared" si="19"/>
        <v>0</v>
      </c>
    </row>
    <row r="90" spans="1:50" s="11" customFormat="1" ht="15" hidden="1" customHeight="1" x14ac:dyDescent="0.25">
      <c r="A90" s="37">
        <v>32300</v>
      </c>
      <c r="B90" s="63" t="s">
        <v>85</v>
      </c>
      <c r="C90" s="36">
        <v>0</v>
      </c>
      <c r="D90" s="64"/>
      <c r="E90" s="36">
        <f t="shared" si="98"/>
        <v>0</v>
      </c>
      <c r="F90" s="56"/>
      <c r="G90" s="56"/>
      <c r="H90" s="36"/>
      <c r="I90" s="36"/>
      <c r="J90" s="36"/>
      <c r="K90" s="36"/>
      <c r="L90" s="33">
        <f t="shared" si="99"/>
        <v>0</v>
      </c>
      <c r="M90" s="34">
        <f t="shared" si="100"/>
        <v>0</v>
      </c>
      <c r="N90" s="33">
        <f t="shared" si="101"/>
        <v>0</v>
      </c>
      <c r="O90" s="34">
        <f t="shared" si="102"/>
        <v>0</v>
      </c>
      <c r="P90" s="56"/>
      <c r="Q90" s="56"/>
      <c r="R90" s="36"/>
      <c r="S90" s="36"/>
      <c r="T90" s="36"/>
      <c r="U90" s="36"/>
      <c r="V90" s="33">
        <f t="shared" si="103"/>
        <v>0</v>
      </c>
      <c r="W90" s="34">
        <f t="shared" si="104"/>
        <v>0</v>
      </c>
      <c r="X90" s="33">
        <f t="shared" si="105"/>
        <v>0</v>
      </c>
      <c r="Y90" s="34">
        <f t="shared" si="106"/>
        <v>0</v>
      </c>
      <c r="Z90" s="36"/>
      <c r="AA90" s="36"/>
      <c r="AB90" s="36"/>
      <c r="AC90" s="36"/>
      <c r="AD90" s="36"/>
      <c r="AE90" s="36"/>
      <c r="AF90" s="33">
        <f t="shared" si="107"/>
        <v>0</v>
      </c>
      <c r="AG90" s="34">
        <f t="shared" si="108"/>
        <v>0</v>
      </c>
      <c r="AH90" s="33">
        <f t="shared" si="109"/>
        <v>0</v>
      </c>
      <c r="AI90" s="34">
        <f t="shared" si="110"/>
        <v>0</v>
      </c>
      <c r="AJ90" s="36"/>
      <c r="AK90" s="36"/>
      <c r="AL90" s="36"/>
      <c r="AM90" s="36"/>
      <c r="AN90" s="36"/>
      <c r="AO90" s="36"/>
      <c r="AP90" s="33">
        <f t="shared" si="111"/>
        <v>0</v>
      </c>
      <c r="AQ90" s="34">
        <f t="shared" si="112"/>
        <v>0</v>
      </c>
      <c r="AR90" s="33">
        <f t="shared" si="113"/>
        <v>0</v>
      </c>
      <c r="AS90" s="34">
        <f t="shared" si="114"/>
        <v>0</v>
      </c>
      <c r="AT90" s="33">
        <f t="shared" si="17"/>
        <v>0</v>
      </c>
      <c r="AU90" s="34">
        <f t="shared" si="115"/>
        <v>0</v>
      </c>
      <c r="AV90" s="33">
        <f t="shared" si="18"/>
        <v>0</v>
      </c>
      <c r="AW90" s="34">
        <f t="shared" si="116"/>
        <v>0</v>
      </c>
      <c r="AX90" s="57">
        <f t="shared" si="19"/>
        <v>0</v>
      </c>
    </row>
    <row r="91" spans="1:50" s="11" customFormat="1" ht="15" hidden="1" customHeight="1" x14ac:dyDescent="0.25">
      <c r="A91" s="37">
        <v>32500</v>
      </c>
      <c r="B91" s="63" t="s">
        <v>86</v>
      </c>
      <c r="C91" s="36">
        <v>0</v>
      </c>
      <c r="D91" s="64"/>
      <c r="E91" s="36">
        <f t="shared" si="98"/>
        <v>0</v>
      </c>
      <c r="F91" s="56"/>
      <c r="G91" s="56"/>
      <c r="H91" s="36"/>
      <c r="I91" s="36"/>
      <c r="J91" s="36"/>
      <c r="K91" s="36"/>
      <c r="L91" s="33">
        <f t="shared" si="99"/>
        <v>0</v>
      </c>
      <c r="M91" s="34">
        <f t="shared" si="100"/>
        <v>0</v>
      </c>
      <c r="N91" s="33">
        <f t="shared" si="101"/>
        <v>0</v>
      </c>
      <c r="O91" s="34">
        <f t="shared" si="102"/>
        <v>0</v>
      </c>
      <c r="P91" s="56"/>
      <c r="Q91" s="56"/>
      <c r="R91" s="36"/>
      <c r="S91" s="36"/>
      <c r="T91" s="36"/>
      <c r="U91" s="36"/>
      <c r="V91" s="33">
        <f t="shared" si="103"/>
        <v>0</v>
      </c>
      <c r="W91" s="34">
        <f t="shared" si="104"/>
        <v>0</v>
      </c>
      <c r="X91" s="33">
        <f t="shared" si="105"/>
        <v>0</v>
      </c>
      <c r="Y91" s="34">
        <f t="shared" si="106"/>
        <v>0</v>
      </c>
      <c r="Z91" s="36"/>
      <c r="AA91" s="36"/>
      <c r="AB91" s="36"/>
      <c r="AC91" s="36"/>
      <c r="AD91" s="36"/>
      <c r="AE91" s="36"/>
      <c r="AF91" s="33">
        <f t="shared" si="107"/>
        <v>0</v>
      </c>
      <c r="AG91" s="34">
        <f t="shared" si="108"/>
        <v>0</v>
      </c>
      <c r="AH91" s="33">
        <f t="shared" si="109"/>
        <v>0</v>
      </c>
      <c r="AI91" s="34">
        <f t="shared" si="110"/>
        <v>0</v>
      </c>
      <c r="AJ91" s="36"/>
      <c r="AK91" s="36"/>
      <c r="AL91" s="36"/>
      <c r="AM91" s="36"/>
      <c r="AN91" s="36"/>
      <c r="AO91" s="36"/>
      <c r="AP91" s="33">
        <f t="shared" si="111"/>
        <v>0</v>
      </c>
      <c r="AQ91" s="34">
        <f t="shared" si="112"/>
        <v>0</v>
      </c>
      <c r="AR91" s="33">
        <f t="shared" si="113"/>
        <v>0</v>
      </c>
      <c r="AS91" s="34">
        <f t="shared" si="114"/>
        <v>0</v>
      </c>
      <c r="AT91" s="33">
        <f t="shared" si="17"/>
        <v>0</v>
      </c>
      <c r="AU91" s="34">
        <f t="shared" si="115"/>
        <v>0</v>
      </c>
      <c r="AV91" s="33">
        <f t="shared" si="18"/>
        <v>0</v>
      </c>
      <c r="AW91" s="34">
        <f t="shared" si="116"/>
        <v>0</v>
      </c>
      <c r="AX91" s="57">
        <f t="shared" si="19"/>
        <v>0</v>
      </c>
    </row>
    <row r="92" spans="1:50" s="11" customFormat="1" ht="15" hidden="1" customHeight="1" x14ac:dyDescent="0.25">
      <c r="A92" s="37">
        <v>33100</v>
      </c>
      <c r="B92" s="63" t="s">
        <v>150</v>
      </c>
      <c r="C92" s="36">
        <v>0</v>
      </c>
      <c r="D92" s="64"/>
      <c r="E92" s="36">
        <f t="shared" si="98"/>
        <v>0</v>
      </c>
      <c r="F92" s="56"/>
      <c r="G92" s="56"/>
      <c r="H92" s="36"/>
      <c r="I92" s="36"/>
      <c r="J92" s="36"/>
      <c r="K92" s="36"/>
      <c r="L92" s="33">
        <f t="shared" si="99"/>
        <v>0</v>
      </c>
      <c r="M92" s="34">
        <f t="shared" si="100"/>
        <v>0</v>
      </c>
      <c r="N92" s="33">
        <f t="shared" si="101"/>
        <v>0</v>
      </c>
      <c r="O92" s="34">
        <f t="shared" si="102"/>
        <v>0</v>
      </c>
      <c r="P92" s="56"/>
      <c r="Q92" s="56"/>
      <c r="R92" s="36"/>
      <c r="S92" s="36"/>
      <c r="T92" s="36"/>
      <c r="U92" s="36"/>
      <c r="V92" s="33">
        <f t="shared" si="103"/>
        <v>0</v>
      </c>
      <c r="W92" s="34">
        <f t="shared" si="104"/>
        <v>0</v>
      </c>
      <c r="X92" s="33">
        <f t="shared" si="105"/>
        <v>0</v>
      </c>
      <c r="Y92" s="34">
        <f t="shared" si="106"/>
        <v>0</v>
      </c>
      <c r="Z92" s="36"/>
      <c r="AA92" s="36"/>
      <c r="AB92" s="36"/>
      <c r="AC92" s="36"/>
      <c r="AD92" s="36"/>
      <c r="AE92" s="36"/>
      <c r="AF92" s="33">
        <f t="shared" si="107"/>
        <v>0</v>
      </c>
      <c r="AG92" s="34">
        <f t="shared" si="108"/>
        <v>0</v>
      </c>
      <c r="AH92" s="33">
        <f t="shared" si="109"/>
        <v>0</v>
      </c>
      <c r="AI92" s="34">
        <f t="shared" si="110"/>
        <v>0</v>
      </c>
      <c r="AJ92" s="36"/>
      <c r="AK92" s="36"/>
      <c r="AL92" s="36"/>
      <c r="AM92" s="36"/>
      <c r="AN92" s="36"/>
      <c r="AO92" s="36"/>
      <c r="AP92" s="33">
        <f t="shared" si="111"/>
        <v>0</v>
      </c>
      <c r="AQ92" s="34">
        <f t="shared" si="112"/>
        <v>0</v>
      </c>
      <c r="AR92" s="33">
        <f t="shared" si="113"/>
        <v>0</v>
      </c>
      <c r="AS92" s="34">
        <f t="shared" si="114"/>
        <v>0</v>
      </c>
      <c r="AT92" s="33">
        <f t="shared" si="17"/>
        <v>0</v>
      </c>
      <c r="AU92" s="34">
        <f t="shared" si="115"/>
        <v>0</v>
      </c>
      <c r="AV92" s="33">
        <f t="shared" si="18"/>
        <v>0</v>
      </c>
      <c r="AW92" s="34">
        <f t="shared" si="116"/>
        <v>0</v>
      </c>
      <c r="AX92" s="57">
        <f t="shared" si="19"/>
        <v>0</v>
      </c>
    </row>
    <row r="93" spans="1:50" s="11" customFormat="1" ht="15" hidden="1" customHeight="1" x14ac:dyDescent="0.25">
      <c r="A93" s="37">
        <v>33200</v>
      </c>
      <c r="B93" s="63" t="s">
        <v>87</v>
      </c>
      <c r="C93" s="36">
        <v>0</v>
      </c>
      <c r="D93" s="64"/>
      <c r="E93" s="36">
        <f t="shared" si="98"/>
        <v>0</v>
      </c>
      <c r="F93" s="56"/>
      <c r="G93" s="56"/>
      <c r="H93" s="36"/>
      <c r="I93" s="36"/>
      <c r="J93" s="36"/>
      <c r="K93" s="36"/>
      <c r="L93" s="33">
        <f t="shared" si="99"/>
        <v>0</v>
      </c>
      <c r="M93" s="34">
        <f t="shared" si="100"/>
        <v>0</v>
      </c>
      <c r="N93" s="33">
        <f t="shared" si="101"/>
        <v>0</v>
      </c>
      <c r="O93" s="34">
        <f t="shared" si="102"/>
        <v>0</v>
      </c>
      <c r="P93" s="56"/>
      <c r="Q93" s="56"/>
      <c r="R93" s="36"/>
      <c r="S93" s="36"/>
      <c r="T93" s="36"/>
      <c r="U93" s="36"/>
      <c r="V93" s="33">
        <f t="shared" si="103"/>
        <v>0</v>
      </c>
      <c r="W93" s="34">
        <f t="shared" si="104"/>
        <v>0</v>
      </c>
      <c r="X93" s="33">
        <f t="shared" si="105"/>
        <v>0</v>
      </c>
      <c r="Y93" s="34">
        <f t="shared" si="106"/>
        <v>0</v>
      </c>
      <c r="Z93" s="36"/>
      <c r="AA93" s="36"/>
      <c r="AB93" s="36"/>
      <c r="AC93" s="36"/>
      <c r="AD93" s="36"/>
      <c r="AE93" s="36"/>
      <c r="AF93" s="33">
        <f t="shared" si="107"/>
        <v>0</v>
      </c>
      <c r="AG93" s="34">
        <f t="shared" si="108"/>
        <v>0</v>
      </c>
      <c r="AH93" s="33">
        <f t="shared" si="109"/>
        <v>0</v>
      </c>
      <c r="AI93" s="34">
        <f t="shared" si="110"/>
        <v>0</v>
      </c>
      <c r="AJ93" s="36"/>
      <c r="AK93" s="36"/>
      <c r="AL93" s="36"/>
      <c r="AM93" s="36"/>
      <c r="AN93" s="36"/>
      <c r="AO93" s="36"/>
      <c r="AP93" s="33">
        <f t="shared" si="111"/>
        <v>0</v>
      </c>
      <c r="AQ93" s="34">
        <f t="shared" si="112"/>
        <v>0</v>
      </c>
      <c r="AR93" s="33">
        <f t="shared" si="113"/>
        <v>0</v>
      </c>
      <c r="AS93" s="34">
        <f t="shared" si="114"/>
        <v>0</v>
      </c>
      <c r="AT93" s="33">
        <f t="shared" si="17"/>
        <v>0</v>
      </c>
      <c r="AU93" s="34">
        <f t="shared" si="115"/>
        <v>0</v>
      </c>
      <c r="AV93" s="33">
        <f t="shared" si="18"/>
        <v>0</v>
      </c>
      <c r="AW93" s="34">
        <f t="shared" si="116"/>
        <v>0</v>
      </c>
      <c r="AX93" s="57">
        <f t="shared" si="19"/>
        <v>0</v>
      </c>
    </row>
    <row r="94" spans="1:50" s="11" customFormat="1" ht="15" hidden="1" customHeight="1" x14ac:dyDescent="0.25">
      <c r="A94" s="37">
        <v>33300</v>
      </c>
      <c r="B94" s="63" t="s">
        <v>88</v>
      </c>
      <c r="C94" s="36">
        <v>0</v>
      </c>
      <c r="D94" s="64"/>
      <c r="E94" s="36">
        <f t="shared" si="98"/>
        <v>0</v>
      </c>
      <c r="F94" s="56"/>
      <c r="G94" s="56"/>
      <c r="H94" s="36"/>
      <c r="I94" s="36"/>
      <c r="J94" s="36"/>
      <c r="K94" s="36"/>
      <c r="L94" s="33">
        <f t="shared" si="99"/>
        <v>0</v>
      </c>
      <c r="M94" s="34">
        <f t="shared" si="100"/>
        <v>0</v>
      </c>
      <c r="N94" s="33">
        <f t="shared" si="101"/>
        <v>0</v>
      </c>
      <c r="O94" s="34">
        <f t="shared" si="102"/>
        <v>0</v>
      </c>
      <c r="P94" s="56"/>
      <c r="Q94" s="56"/>
      <c r="R94" s="36"/>
      <c r="S94" s="36"/>
      <c r="T94" s="36"/>
      <c r="U94" s="36"/>
      <c r="V94" s="33">
        <f t="shared" si="103"/>
        <v>0</v>
      </c>
      <c r="W94" s="34">
        <f t="shared" si="104"/>
        <v>0</v>
      </c>
      <c r="X94" s="33">
        <f t="shared" si="105"/>
        <v>0</v>
      </c>
      <c r="Y94" s="34">
        <f t="shared" si="106"/>
        <v>0</v>
      </c>
      <c r="Z94" s="36"/>
      <c r="AA94" s="36"/>
      <c r="AB94" s="36"/>
      <c r="AC94" s="36"/>
      <c r="AD94" s="36"/>
      <c r="AE94" s="36"/>
      <c r="AF94" s="33">
        <f t="shared" si="107"/>
        <v>0</v>
      </c>
      <c r="AG94" s="34">
        <f t="shared" si="108"/>
        <v>0</v>
      </c>
      <c r="AH94" s="33">
        <f t="shared" si="109"/>
        <v>0</v>
      </c>
      <c r="AI94" s="34">
        <f t="shared" si="110"/>
        <v>0</v>
      </c>
      <c r="AJ94" s="36"/>
      <c r="AK94" s="36"/>
      <c r="AL94" s="36"/>
      <c r="AM94" s="36"/>
      <c r="AN94" s="36"/>
      <c r="AO94" s="36"/>
      <c r="AP94" s="33">
        <f t="shared" si="111"/>
        <v>0</v>
      </c>
      <c r="AQ94" s="34">
        <f t="shared" si="112"/>
        <v>0</v>
      </c>
      <c r="AR94" s="33">
        <f t="shared" si="113"/>
        <v>0</v>
      </c>
      <c r="AS94" s="34">
        <f t="shared" si="114"/>
        <v>0</v>
      </c>
      <c r="AT94" s="33">
        <f t="shared" ref="AT94:AT112" si="117">L94+V94+AF94+AP94</f>
        <v>0</v>
      </c>
      <c r="AU94" s="34">
        <f t="shared" si="115"/>
        <v>0</v>
      </c>
      <c r="AV94" s="33">
        <f t="shared" ref="AV94:AV112" si="118">N94+X94+AH94+AR94</f>
        <v>0</v>
      </c>
      <c r="AW94" s="34">
        <f t="shared" si="116"/>
        <v>0</v>
      </c>
      <c r="AX94" s="57">
        <f t="shared" ref="AX94:AX146" si="119">E94-AT94</f>
        <v>0</v>
      </c>
    </row>
    <row r="95" spans="1:50" s="11" customFormat="1" ht="15" hidden="1" customHeight="1" x14ac:dyDescent="0.25">
      <c r="A95" s="37">
        <v>33400</v>
      </c>
      <c r="B95" s="30" t="s">
        <v>89</v>
      </c>
      <c r="C95" s="36">
        <v>0</v>
      </c>
      <c r="D95" s="36"/>
      <c r="E95" s="36">
        <f t="shared" si="98"/>
        <v>0</v>
      </c>
      <c r="F95" s="56"/>
      <c r="G95" s="56"/>
      <c r="H95" s="36"/>
      <c r="I95" s="36"/>
      <c r="J95" s="36"/>
      <c r="K95" s="36"/>
      <c r="L95" s="33">
        <f t="shared" si="99"/>
        <v>0</v>
      </c>
      <c r="M95" s="34">
        <f t="shared" si="100"/>
        <v>0</v>
      </c>
      <c r="N95" s="33">
        <f t="shared" si="101"/>
        <v>0</v>
      </c>
      <c r="O95" s="34">
        <f t="shared" si="102"/>
        <v>0</v>
      </c>
      <c r="P95" s="56"/>
      <c r="Q95" s="56"/>
      <c r="R95" s="36"/>
      <c r="S95" s="36"/>
      <c r="T95" s="36"/>
      <c r="U95" s="36"/>
      <c r="V95" s="33">
        <f t="shared" si="103"/>
        <v>0</v>
      </c>
      <c r="W95" s="34">
        <f t="shared" si="104"/>
        <v>0</v>
      </c>
      <c r="X95" s="33">
        <f t="shared" si="105"/>
        <v>0</v>
      </c>
      <c r="Y95" s="34">
        <f t="shared" si="106"/>
        <v>0</v>
      </c>
      <c r="Z95" s="36"/>
      <c r="AA95" s="36"/>
      <c r="AB95" s="36"/>
      <c r="AC95" s="36"/>
      <c r="AD95" s="36"/>
      <c r="AE95" s="36"/>
      <c r="AF95" s="33">
        <f t="shared" si="107"/>
        <v>0</v>
      </c>
      <c r="AG95" s="34">
        <f t="shared" si="108"/>
        <v>0</v>
      </c>
      <c r="AH95" s="33">
        <f t="shared" si="109"/>
        <v>0</v>
      </c>
      <c r="AI95" s="34">
        <f t="shared" si="110"/>
        <v>0</v>
      </c>
      <c r="AJ95" s="36"/>
      <c r="AK95" s="36"/>
      <c r="AL95" s="36"/>
      <c r="AM95" s="36"/>
      <c r="AN95" s="36"/>
      <c r="AO95" s="36"/>
      <c r="AP95" s="33">
        <f t="shared" si="111"/>
        <v>0</v>
      </c>
      <c r="AQ95" s="34">
        <f t="shared" si="112"/>
        <v>0</v>
      </c>
      <c r="AR95" s="33">
        <f t="shared" si="113"/>
        <v>0</v>
      </c>
      <c r="AS95" s="34">
        <f t="shared" si="114"/>
        <v>0</v>
      </c>
      <c r="AT95" s="33">
        <f t="shared" si="117"/>
        <v>0</v>
      </c>
      <c r="AU95" s="34">
        <f t="shared" si="115"/>
        <v>0</v>
      </c>
      <c r="AV95" s="33">
        <f t="shared" si="118"/>
        <v>0</v>
      </c>
      <c r="AW95" s="34">
        <f t="shared" si="116"/>
        <v>0</v>
      </c>
      <c r="AX95" s="57">
        <f t="shared" si="119"/>
        <v>0</v>
      </c>
    </row>
    <row r="96" spans="1:50" s="11" customFormat="1" ht="15" hidden="1" customHeight="1" x14ac:dyDescent="0.25">
      <c r="A96" s="37">
        <v>34110</v>
      </c>
      <c r="B96" s="60" t="s">
        <v>90</v>
      </c>
      <c r="C96" s="36">
        <v>0</v>
      </c>
      <c r="D96" s="61"/>
      <c r="E96" s="36">
        <f t="shared" si="98"/>
        <v>0</v>
      </c>
      <c r="F96" s="72"/>
      <c r="G96" s="72"/>
      <c r="H96" s="73"/>
      <c r="I96" s="73"/>
      <c r="J96" s="73"/>
      <c r="K96" s="73"/>
      <c r="L96" s="33">
        <f t="shared" si="99"/>
        <v>0</v>
      </c>
      <c r="M96" s="34">
        <f t="shared" si="100"/>
        <v>0</v>
      </c>
      <c r="N96" s="33">
        <f t="shared" si="101"/>
        <v>0</v>
      </c>
      <c r="O96" s="34">
        <f t="shared" si="102"/>
        <v>0</v>
      </c>
      <c r="P96" s="56"/>
      <c r="Q96" s="56"/>
      <c r="R96" s="36"/>
      <c r="S96" s="36"/>
      <c r="T96" s="36"/>
      <c r="U96" s="36"/>
      <c r="V96" s="33">
        <f t="shared" si="103"/>
        <v>0</v>
      </c>
      <c r="W96" s="34">
        <f t="shared" si="104"/>
        <v>0</v>
      </c>
      <c r="X96" s="33">
        <f t="shared" si="105"/>
        <v>0</v>
      </c>
      <c r="Y96" s="34">
        <f t="shared" si="106"/>
        <v>0</v>
      </c>
      <c r="Z96" s="36"/>
      <c r="AA96" s="36"/>
      <c r="AB96" s="36"/>
      <c r="AC96" s="36"/>
      <c r="AD96" s="36"/>
      <c r="AE96" s="36"/>
      <c r="AF96" s="33">
        <f t="shared" si="107"/>
        <v>0</v>
      </c>
      <c r="AG96" s="34">
        <f t="shared" si="108"/>
        <v>0</v>
      </c>
      <c r="AH96" s="33">
        <f t="shared" si="109"/>
        <v>0</v>
      </c>
      <c r="AI96" s="34">
        <f t="shared" si="110"/>
        <v>0</v>
      </c>
      <c r="AJ96" s="36"/>
      <c r="AK96" s="36"/>
      <c r="AL96" s="36"/>
      <c r="AM96" s="36"/>
      <c r="AN96" s="36"/>
      <c r="AO96" s="36"/>
      <c r="AP96" s="33">
        <f t="shared" si="111"/>
        <v>0</v>
      </c>
      <c r="AQ96" s="34">
        <f t="shared" si="112"/>
        <v>0</v>
      </c>
      <c r="AR96" s="33">
        <f t="shared" si="113"/>
        <v>0</v>
      </c>
      <c r="AS96" s="34">
        <f t="shared" si="114"/>
        <v>0</v>
      </c>
      <c r="AT96" s="33">
        <f t="shared" si="117"/>
        <v>0</v>
      </c>
      <c r="AU96" s="34">
        <f t="shared" si="115"/>
        <v>0</v>
      </c>
      <c r="AV96" s="33">
        <f t="shared" si="118"/>
        <v>0</v>
      </c>
      <c r="AW96" s="34">
        <f t="shared" si="116"/>
        <v>0</v>
      </c>
      <c r="AX96" s="57">
        <f t="shared" si="119"/>
        <v>0</v>
      </c>
    </row>
    <row r="97" spans="1:50" s="11" customFormat="1" ht="15" hidden="1" customHeight="1" x14ac:dyDescent="0.25">
      <c r="A97" s="90">
        <v>34200</v>
      </c>
      <c r="B97" s="91" t="s">
        <v>91</v>
      </c>
      <c r="C97" s="32">
        <f>SUM(C98:C99)</f>
        <v>0</v>
      </c>
      <c r="D97" s="32">
        <f t="shared" ref="D97:N97" si="120">SUM(D98:D99)</f>
        <v>0</v>
      </c>
      <c r="E97" s="32">
        <f t="shared" si="120"/>
        <v>0</v>
      </c>
      <c r="F97" s="32">
        <f t="shared" si="120"/>
        <v>0</v>
      </c>
      <c r="G97" s="32">
        <f t="shared" si="120"/>
        <v>0</v>
      </c>
      <c r="H97" s="32">
        <f t="shared" si="120"/>
        <v>0</v>
      </c>
      <c r="I97" s="32">
        <f t="shared" si="120"/>
        <v>0</v>
      </c>
      <c r="J97" s="32">
        <f t="shared" si="120"/>
        <v>0</v>
      </c>
      <c r="K97" s="32">
        <f t="shared" si="120"/>
        <v>0</v>
      </c>
      <c r="L97" s="32">
        <f t="shared" si="120"/>
        <v>0</v>
      </c>
      <c r="M97" s="89">
        <f t="shared" si="100"/>
        <v>0</v>
      </c>
      <c r="N97" s="32">
        <f t="shared" si="120"/>
        <v>0</v>
      </c>
      <c r="O97" s="89">
        <f t="shared" si="102"/>
        <v>0</v>
      </c>
      <c r="P97" s="32">
        <f t="shared" ref="P97:V97" si="121">SUM(P98:P99)</f>
        <v>0</v>
      </c>
      <c r="Q97" s="32">
        <f t="shared" si="121"/>
        <v>0</v>
      </c>
      <c r="R97" s="32">
        <f t="shared" si="121"/>
        <v>0</v>
      </c>
      <c r="S97" s="32">
        <f t="shared" si="121"/>
        <v>0</v>
      </c>
      <c r="T97" s="32">
        <f t="shared" si="121"/>
        <v>0</v>
      </c>
      <c r="U97" s="32">
        <f t="shared" si="121"/>
        <v>0</v>
      </c>
      <c r="V97" s="32">
        <f t="shared" si="121"/>
        <v>0</v>
      </c>
      <c r="W97" s="89">
        <f t="shared" si="104"/>
        <v>0</v>
      </c>
      <c r="X97" s="32">
        <f t="shared" ref="X97" si="122">SUM(X98:X99)</f>
        <v>0</v>
      </c>
      <c r="Y97" s="89">
        <f t="shared" si="106"/>
        <v>0</v>
      </c>
      <c r="Z97" s="32">
        <f t="shared" ref="Z97:AF97" si="123">SUM(Z98:Z99)</f>
        <v>0</v>
      </c>
      <c r="AA97" s="32">
        <f t="shared" si="123"/>
        <v>0</v>
      </c>
      <c r="AB97" s="32">
        <f t="shared" si="123"/>
        <v>0</v>
      </c>
      <c r="AC97" s="32">
        <f t="shared" si="123"/>
        <v>0</v>
      </c>
      <c r="AD97" s="32">
        <f t="shared" si="123"/>
        <v>0</v>
      </c>
      <c r="AE97" s="32">
        <f t="shared" si="123"/>
        <v>0</v>
      </c>
      <c r="AF97" s="32">
        <f t="shared" si="123"/>
        <v>0</v>
      </c>
      <c r="AG97" s="89">
        <f t="shared" si="108"/>
        <v>0</v>
      </c>
      <c r="AH97" s="32">
        <f t="shared" ref="AH97" si="124">SUM(AH98:AH99)</f>
        <v>0</v>
      </c>
      <c r="AI97" s="89">
        <f t="shared" si="110"/>
        <v>0</v>
      </c>
      <c r="AJ97" s="32">
        <f t="shared" ref="AJ97:AP97" si="125">SUM(AJ98:AJ99)</f>
        <v>0</v>
      </c>
      <c r="AK97" s="32">
        <f t="shared" si="125"/>
        <v>0</v>
      </c>
      <c r="AL97" s="32">
        <f t="shared" si="125"/>
        <v>0</v>
      </c>
      <c r="AM97" s="32">
        <f t="shared" si="125"/>
        <v>0</v>
      </c>
      <c r="AN97" s="32">
        <f t="shared" si="125"/>
        <v>0</v>
      </c>
      <c r="AO97" s="32">
        <f t="shared" si="125"/>
        <v>0</v>
      </c>
      <c r="AP97" s="32">
        <f t="shared" si="125"/>
        <v>0</v>
      </c>
      <c r="AQ97" s="89">
        <f t="shared" si="112"/>
        <v>0</v>
      </c>
      <c r="AR97" s="32">
        <f t="shared" ref="AR97" si="126">SUM(AR98:AR99)</f>
        <v>0</v>
      </c>
      <c r="AS97" s="89">
        <f t="shared" si="114"/>
        <v>0</v>
      </c>
      <c r="AT97" s="32">
        <f t="shared" ref="AT97" si="127">SUM(AT98:AT99)</f>
        <v>0</v>
      </c>
      <c r="AU97" s="89">
        <f t="shared" si="115"/>
        <v>0</v>
      </c>
      <c r="AV97" s="32">
        <f t="shared" ref="AV97" si="128">SUM(AV98:AV99)</f>
        <v>0</v>
      </c>
      <c r="AW97" s="89">
        <f t="shared" si="116"/>
        <v>0</v>
      </c>
      <c r="AX97" s="32">
        <f t="shared" ref="AX97" si="129">SUM(AX98:AX99)</f>
        <v>0</v>
      </c>
    </row>
    <row r="98" spans="1:50" s="11" customFormat="1" ht="15" hidden="1" customHeight="1" x14ac:dyDescent="0.25">
      <c r="A98" s="37"/>
      <c r="B98" s="63" t="s">
        <v>198</v>
      </c>
      <c r="C98" s="36">
        <v>0</v>
      </c>
      <c r="D98" s="61"/>
      <c r="E98" s="36">
        <f t="shared" ref="E98:E99" si="130">SUM(C98:D98)</f>
        <v>0</v>
      </c>
      <c r="F98" s="72"/>
      <c r="G98" s="72"/>
      <c r="H98" s="73"/>
      <c r="I98" s="73"/>
      <c r="J98" s="73"/>
      <c r="K98" s="73"/>
      <c r="L98" s="33">
        <f t="shared" ref="L98:L99" si="131">F98+H98+J98</f>
        <v>0</v>
      </c>
      <c r="M98" s="34">
        <f t="shared" ref="M98:M99" si="132">(IFERROR(L98/$E98,0))</f>
        <v>0</v>
      </c>
      <c r="N98" s="33">
        <f t="shared" ref="N98:N99" si="133">G98+I98+K98</f>
        <v>0</v>
      </c>
      <c r="O98" s="34">
        <f t="shared" ref="O98:O99" si="134">(IFERROR(N98/L98,0))</f>
        <v>0</v>
      </c>
      <c r="P98" s="56"/>
      <c r="Q98" s="56"/>
      <c r="R98" s="36"/>
      <c r="S98" s="36"/>
      <c r="T98" s="36"/>
      <c r="U98" s="36"/>
      <c r="V98" s="33">
        <f t="shared" ref="V98:V99" si="135">P98+R98+T98</f>
        <v>0</v>
      </c>
      <c r="W98" s="34">
        <f t="shared" ref="W98:W99" si="136">(IFERROR(V98/$E98,0))</f>
        <v>0</v>
      </c>
      <c r="X98" s="33">
        <f t="shared" ref="X98:X99" si="137">Q98+S98+U98</f>
        <v>0</v>
      </c>
      <c r="Y98" s="34">
        <f t="shared" ref="Y98:Y99" si="138">(IFERROR(X98/V98,0))</f>
        <v>0</v>
      </c>
      <c r="Z98" s="36"/>
      <c r="AA98" s="36"/>
      <c r="AB98" s="36"/>
      <c r="AC98" s="36"/>
      <c r="AD98" s="36"/>
      <c r="AE98" s="36"/>
      <c r="AF98" s="33">
        <f t="shared" ref="AF98:AF99" si="139">Z98+AB98+AD98</f>
        <v>0</v>
      </c>
      <c r="AG98" s="34">
        <f t="shared" ref="AG98:AG99" si="140">(IFERROR(AF98/$E98,0))</f>
        <v>0</v>
      </c>
      <c r="AH98" s="33">
        <f t="shared" ref="AH98:AH99" si="141">AA98+AC98+AE98</f>
        <v>0</v>
      </c>
      <c r="AI98" s="34">
        <f t="shared" ref="AI98:AI99" si="142">(IFERROR(AH98/AF98,0))</f>
        <v>0</v>
      </c>
      <c r="AJ98" s="36"/>
      <c r="AK98" s="36"/>
      <c r="AL98" s="36"/>
      <c r="AM98" s="36"/>
      <c r="AN98" s="36"/>
      <c r="AO98" s="36"/>
      <c r="AP98" s="33">
        <f t="shared" ref="AP98:AP99" si="143">AJ98+AL98+AN98</f>
        <v>0</v>
      </c>
      <c r="AQ98" s="34">
        <f t="shared" ref="AQ98:AQ99" si="144">(IFERROR(AP98/$E98,0))</f>
        <v>0</v>
      </c>
      <c r="AR98" s="33">
        <f t="shared" ref="AR98:AR99" si="145">AK98+AM98+AO98</f>
        <v>0</v>
      </c>
      <c r="AS98" s="34">
        <f t="shared" ref="AS98:AS99" si="146">(IFERROR(AR98/AP98,0))</f>
        <v>0</v>
      </c>
      <c r="AT98" s="33">
        <f t="shared" ref="AT98:AT99" si="147">L98+V98+AF98+AP98</f>
        <v>0</v>
      </c>
      <c r="AU98" s="34">
        <f t="shared" ref="AU98:AU99" si="148">(IFERROR(AT98/$E98,0))</f>
        <v>0</v>
      </c>
      <c r="AV98" s="33">
        <f t="shared" ref="AV98:AV99" si="149">N98+X98+AH98+AR98</f>
        <v>0</v>
      </c>
      <c r="AW98" s="34">
        <f t="shared" ref="AW98:AW99" si="150">(IFERROR(AV98/AT98,0))</f>
        <v>0</v>
      </c>
      <c r="AX98" s="57">
        <f t="shared" ref="AX98:AX99" si="151">E98-AT98</f>
        <v>0</v>
      </c>
    </row>
    <row r="99" spans="1:50" s="11" customFormat="1" ht="15" hidden="1" customHeight="1" x14ac:dyDescent="0.25">
      <c r="A99" s="37"/>
      <c r="B99" s="63" t="s">
        <v>199</v>
      </c>
      <c r="C99" s="36">
        <v>0</v>
      </c>
      <c r="D99" s="61"/>
      <c r="E99" s="36">
        <f t="shared" si="130"/>
        <v>0</v>
      </c>
      <c r="F99" s="72"/>
      <c r="G99" s="72"/>
      <c r="H99" s="73"/>
      <c r="I99" s="73"/>
      <c r="J99" s="73"/>
      <c r="K99" s="73"/>
      <c r="L99" s="33">
        <f t="shared" si="131"/>
        <v>0</v>
      </c>
      <c r="M99" s="34">
        <f t="shared" si="132"/>
        <v>0</v>
      </c>
      <c r="N99" s="33">
        <f t="shared" si="133"/>
        <v>0</v>
      </c>
      <c r="O99" s="34">
        <f t="shared" si="134"/>
        <v>0</v>
      </c>
      <c r="P99" s="56"/>
      <c r="Q99" s="56"/>
      <c r="R99" s="36"/>
      <c r="S99" s="36"/>
      <c r="T99" s="36"/>
      <c r="U99" s="36"/>
      <c r="V99" s="33">
        <f t="shared" si="135"/>
        <v>0</v>
      </c>
      <c r="W99" s="34">
        <f t="shared" si="136"/>
        <v>0</v>
      </c>
      <c r="X99" s="33">
        <f t="shared" si="137"/>
        <v>0</v>
      </c>
      <c r="Y99" s="34">
        <f t="shared" si="138"/>
        <v>0</v>
      </c>
      <c r="Z99" s="36"/>
      <c r="AA99" s="36"/>
      <c r="AB99" s="36"/>
      <c r="AC99" s="36"/>
      <c r="AD99" s="36"/>
      <c r="AE99" s="36"/>
      <c r="AF99" s="33">
        <f t="shared" si="139"/>
        <v>0</v>
      </c>
      <c r="AG99" s="34">
        <f t="shared" si="140"/>
        <v>0</v>
      </c>
      <c r="AH99" s="33">
        <f t="shared" si="141"/>
        <v>0</v>
      </c>
      <c r="AI99" s="34">
        <f t="shared" si="142"/>
        <v>0</v>
      </c>
      <c r="AJ99" s="36"/>
      <c r="AK99" s="36"/>
      <c r="AL99" s="36"/>
      <c r="AM99" s="36"/>
      <c r="AN99" s="36"/>
      <c r="AO99" s="36"/>
      <c r="AP99" s="33">
        <f t="shared" si="143"/>
        <v>0</v>
      </c>
      <c r="AQ99" s="34">
        <f t="shared" si="144"/>
        <v>0</v>
      </c>
      <c r="AR99" s="33">
        <f t="shared" si="145"/>
        <v>0</v>
      </c>
      <c r="AS99" s="34">
        <f t="shared" si="146"/>
        <v>0</v>
      </c>
      <c r="AT99" s="33">
        <f t="shared" si="147"/>
        <v>0</v>
      </c>
      <c r="AU99" s="34">
        <f t="shared" si="148"/>
        <v>0</v>
      </c>
      <c r="AV99" s="33">
        <f t="shared" si="149"/>
        <v>0</v>
      </c>
      <c r="AW99" s="34">
        <f t="shared" si="150"/>
        <v>0</v>
      </c>
      <c r="AX99" s="57">
        <f t="shared" si="151"/>
        <v>0</v>
      </c>
    </row>
    <row r="100" spans="1:50" s="11" customFormat="1" ht="15" hidden="1" customHeight="1" x14ac:dyDescent="0.25">
      <c r="A100" s="37">
        <v>34300</v>
      </c>
      <c r="B100" s="30" t="s">
        <v>92</v>
      </c>
      <c r="C100" s="36">
        <v>0</v>
      </c>
      <c r="D100" s="36"/>
      <c r="E100" s="36">
        <f t="shared" si="98"/>
        <v>0</v>
      </c>
      <c r="F100" s="74"/>
      <c r="G100" s="74"/>
      <c r="H100" s="75"/>
      <c r="I100" s="75"/>
      <c r="J100" s="75"/>
      <c r="K100" s="75"/>
      <c r="L100" s="33">
        <f t="shared" si="99"/>
        <v>0</v>
      </c>
      <c r="M100" s="34">
        <f t="shared" si="100"/>
        <v>0</v>
      </c>
      <c r="N100" s="33">
        <f t="shared" si="101"/>
        <v>0</v>
      </c>
      <c r="O100" s="34">
        <f t="shared" si="102"/>
        <v>0</v>
      </c>
      <c r="P100" s="56"/>
      <c r="Q100" s="56"/>
      <c r="R100" s="36"/>
      <c r="S100" s="36"/>
      <c r="T100" s="36"/>
      <c r="U100" s="36"/>
      <c r="V100" s="33">
        <f t="shared" si="103"/>
        <v>0</v>
      </c>
      <c r="W100" s="34">
        <f t="shared" si="104"/>
        <v>0</v>
      </c>
      <c r="X100" s="33">
        <f t="shared" si="105"/>
        <v>0</v>
      </c>
      <c r="Y100" s="34">
        <f t="shared" si="106"/>
        <v>0</v>
      </c>
      <c r="Z100" s="36"/>
      <c r="AA100" s="36"/>
      <c r="AB100" s="36"/>
      <c r="AC100" s="36"/>
      <c r="AD100" s="36"/>
      <c r="AE100" s="36"/>
      <c r="AF100" s="33">
        <f t="shared" si="107"/>
        <v>0</v>
      </c>
      <c r="AG100" s="34">
        <f t="shared" si="108"/>
        <v>0</v>
      </c>
      <c r="AH100" s="33">
        <f t="shared" si="109"/>
        <v>0</v>
      </c>
      <c r="AI100" s="34">
        <f t="shared" si="110"/>
        <v>0</v>
      </c>
      <c r="AJ100" s="36"/>
      <c r="AK100" s="36"/>
      <c r="AL100" s="36"/>
      <c r="AM100" s="36"/>
      <c r="AN100" s="36"/>
      <c r="AO100" s="36"/>
      <c r="AP100" s="33">
        <f t="shared" si="111"/>
        <v>0</v>
      </c>
      <c r="AQ100" s="34">
        <f t="shared" si="112"/>
        <v>0</v>
      </c>
      <c r="AR100" s="33">
        <f t="shared" si="113"/>
        <v>0</v>
      </c>
      <c r="AS100" s="34">
        <f t="shared" si="114"/>
        <v>0</v>
      </c>
      <c r="AT100" s="33">
        <f t="shared" si="117"/>
        <v>0</v>
      </c>
      <c r="AU100" s="34">
        <f t="shared" si="115"/>
        <v>0</v>
      </c>
      <c r="AV100" s="33">
        <f t="shared" si="118"/>
        <v>0</v>
      </c>
      <c r="AW100" s="34">
        <f t="shared" si="116"/>
        <v>0</v>
      </c>
      <c r="AX100" s="57">
        <f t="shared" si="119"/>
        <v>0</v>
      </c>
    </row>
    <row r="101" spans="1:50" ht="15" hidden="1" customHeight="1" x14ac:dyDescent="0.25">
      <c r="A101" s="37">
        <v>34400</v>
      </c>
      <c r="B101" s="30" t="s">
        <v>93</v>
      </c>
      <c r="C101" s="36">
        <v>0</v>
      </c>
      <c r="D101" s="36"/>
      <c r="E101" s="36">
        <f t="shared" si="98"/>
        <v>0</v>
      </c>
      <c r="F101" s="74"/>
      <c r="G101" s="74"/>
      <c r="H101" s="75"/>
      <c r="I101" s="75"/>
      <c r="J101" s="75"/>
      <c r="K101" s="75"/>
      <c r="L101" s="33">
        <f t="shared" si="99"/>
        <v>0</v>
      </c>
      <c r="M101" s="34">
        <f t="shared" si="100"/>
        <v>0</v>
      </c>
      <c r="N101" s="33">
        <f t="shared" si="101"/>
        <v>0</v>
      </c>
      <c r="O101" s="34">
        <f t="shared" si="102"/>
        <v>0</v>
      </c>
      <c r="P101" s="56"/>
      <c r="Q101" s="56"/>
      <c r="R101" s="36"/>
      <c r="S101" s="36"/>
      <c r="T101" s="36"/>
      <c r="U101" s="36"/>
      <c r="V101" s="33">
        <f t="shared" si="103"/>
        <v>0</v>
      </c>
      <c r="W101" s="34">
        <f t="shared" si="104"/>
        <v>0</v>
      </c>
      <c r="X101" s="33">
        <f t="shared" si="105"/>
        <v>0</v>
      </c>
      <c r="Y101" s="34">
        <f t="shared" si="106"/>
        <v>0</v>
      </c>
      <c r="Z101" s="36"/>
      <c r="AA101" s="36"/>
      <c r="AB101" s="36"/>
      <c r="AC101" s="36"/>
      <c r="AD101" s="36"/>
      <c r="AE101" s="36"/>
      <c r="AF101" s="33">
        <f t="shared" si="107"/>
        <v>0</v>
      </c>
      <c r="AG101" s="34">
        <f t="shared" si="108"/>
        <v>0</v>
      </c>
      <c r="AH101" s="33">
        <f t="shared" si="109"/>
        <v>0</v>
      </c>
      <c r="AI101" s="34">
        <f t="shared" si="110"/>
        <v>0</v>
      </c>
      <c r="AJ101" s="36"/>
      <c r="AK101" s="36"/>
      <c r="AL101" s="36"/>
      <c r="AM101" s="36"/>
      <c r="AN101" s="36"/>
      <c r="AO101" s="36"/>
      <c r="AP101" s="33">
        <f t="shared" si="111"/>
        <v>0</v>
      </c>
      <c r="AQ101" s="34">
        <f t="shared" si="112"/>
        <v>0</v>
      </c>
      <c r="AR101" s="33">
        <f t="shared" si="113"/>
        <v>0</v>
      </c>
      <c r="AS101" s="34">
        <f t="shared" si="114"/>
        <v>0</v>
      </c>
      <c r="AT101" s="33">
        <f t="shared" si="117"/>
        <v>0</v>
      </c>
      <c r="AU101" s="34">
        <f t="shared" si="115"/>
        <v>0</v>
      </c>
      <c r="AV101" s="33">
        <f t="shared" si="118"/>
        <v>0</v>
      </c>
      <c r="AW101" s="34">
        <f t="shared" si="116"/>
        <v>0</v>
      </c>
      <c r="AX101" s="57">
        <f t="shared" si="119"/>
        <v>0</v>
      </c>
    </row>
    <row r="102" spans="1:50" ht="15" hidden="1" customHeight="1" x14ac:dyDescent="0.25">
      <c r="A102" s="37">
        <v>34500</v>
      </c>
      <c r="B102" s="30" t="s">
        <v>94</v>
      </c>
      <c r="C102" s="36">
        <v>0</v>
      </c>
      <c r="D102" s="36"/>
      <c r="E102" s="36">
        <f t="shared" si="98"/>
        <v>0</v>
      </c>
      <c r="F102" s="74"/>
      <c r="G102" s="74"/>
      <c r="H102" s="75"/>
      <c r="I102" s="75"/>
      <c r="J102" s="75"/>
      <c r="K102" s="75"/>
      <c r="L102" s="33">
        <f t="shared" si="99"/>
        <v>0</v>
      </c>
      <c r="M102" s="34">
        <f t="shared" si="100"/>
        <v>0</v>
      </c>
      <c r="N102" s="33">
        <f t="shared" si="101"/>
        <v>0</v>
      </c>
      <c r="O102" s="34">
        <f t="shared" si="102"/>
        <v>0</v>
      </c>
      <c r="P102" s="56"/>
      <c r="Q102" s="56"/>
      <c r="R102" s="36"/>
      <c r="S102" s="36"/>
      <c r="T102" s="36"/>
      <c r="U102" s="36"/>
      <c r="V102" s="33">
        <f t="shared" si="103"/>
        <v>0</v>
      </c>
      <c r="W102" s="34">
        <f t="shared" si="104"/>
        <v>0</v>
      </c>
      <c r="X102" s="33">
        <f t="shared" si="105"/>
        <v>0</v>
      </c>
      <c r="Y102" s="34">
        <f t="shared" si="106"/>
        <v>0</v>
      </c>
      <c r="Z102" s="36"/>
      <c r="AA102" s="36"/>
      <c r="AB102" s="36"/>
      <c r="AC102" s="36"/>
      <c r="AD102" s="36"/>
      <c r="AE102" s="36"/>
      <c r="AF102" s="33">
        <f t="shared" si="107"/>
        <v>0</v>
      </c>
      <c r="AG102" s="34">
        <f t="shared" si="108"/>
        <v>0</v>
      </c>
      <c r="AH102" s="33">
        <f t="shared" si="109"/>
        <v>0</v>
      </c>
      <c r="AI102" s="34">
        <f t="shared" si="110"/>
        <v>0</v>
      </c>
      <c r="AJ102" s="36"/>
      <c r="AK102" s="36"/>
      <c r="AL102" s="36"/>
      <c r="AM102" s="36"/>
      <c r="AN102" s="36"/>
      <c r="AO102" s="36"/>
      <c r="AP102" s="33">
        <f t="shared" si="111"/>
        <v>0</v>
      </c>
      <c r="AQ102" s="34">
        <f t="shared" si="112"/>
        <v>0</v>
      </c>
      <c r="AR102" s="33">
        <f t="shared" si="113"/>
        <v>0</v>
      </c>
      <c r="AS102" s="34">
        <f t="shared" si="114"/>
        <v>0</v>
      </c>
      <c r="AT102" s="33">
        <f t="shared" si="117"/>
        <v>0</v>
      </c>
      <c r="AU102" s="34">
        <f t="shared" si="115"/>
        <v>0</v>
      </c>
      <c r="AV102" s="33">
        <f t="shared" si="118"/>
        <v>0</v>
      </c>
      <c r="AW102" s="34">
        <f t="shared" si="116"/>
        <v>0</v>
      </c>
      <c r="AX102" s="57">
        <f t="shared" si="119"/>
        <v>0</v>
      </c>
    </row>
    <row r="103" spans="1:50" ht="15" hidden="1" customHeight="1" x14ac:dyDescent="0.25">
      <c r="A103" s="37">
        <v>34600</v>
      </c>
      <c r="B103" s="30" t="s">
        <v>95</v>
      </c>
      <c r="C103" s="36">
        <v>0</v>
      </c>
      <c r="D103" s="36"/>
      <c r="E103" s="36">
        <f t="shared" si="98"/>
        <v>0</v>
      </c>
      <c r="F103" s="74"/>
      <c r="G103" s="74"/>
      <c r="H103" s="75"/>
      <c r="I103" s="75"/>
      <c r="J103" s="75"/>
      <c r="K103" s="75"/>
      <c r="L103" s="33">
        <f t="shared" si="99"/>
        <v>0</v>
      </c>
      <c r="M103" s="34">
        <f t="shared" si="100"/>
        <v>0</v>
      </c>
      <c r="N103" s="33">
        <f t="shared" si="101"/>
        <v>0</v>
      </c>
      <c r="O103" s="34">
        <f t="shared" si="102"/>
        <v>0</v>
      </c>
      <c r="P103" s="56"/>
      <c r="Q103" s="56"/>
      <c r="R103" s="36"/>
      <c r="S103" s="36"/>
      <c r="T103" s="36"/>
      <c r="U103" s="36"/>
      <c r="V103" s="33">
        <f t="shared" si="103"/>
        <v>0</v>
      </c>
      <c r="W103" s="34">
        <f t="shared" si="104"/>
        <v>0</v>
      </c>
      <c r="X103" s="33">
        <f t="shared" si="105"/>
        <v>0</v>
      </c>
      <c r="Y103" s="34">
        <f t="shared" si="106"/>
        <v>0</v>
      </c>
      <c r="Z103" s="36"/>
      <c r="AA103" s="36"/>
      <c r="AB103" s="36"/>
      <c r="AC103" s="36"/>
      <c r="AD103" s="36"/>
      <c r="AE103" s="36"/>
      <c r="AF103" s="33">
        <f t="shared" si="107"/>
        <v>0</v>
      </c>
      <c r="AG103" s="34">
        <f t="shared" si="108"/>
        <v>0</v>
      </c>
      <c r="AH103" s="33">
        <f t="shared" si="109"/>
        <v>0</v>
      </c>
      <c r="AI103" s="34">
        <f t="shared" si="110"/>
        <v>0</v>
      </c>
      <c r="AJ103" s="36"/>
      <c r="AK103" s="36"/>
      <c r="AL103" s="36"/>
      <c r="AM103" s="36"/>
      <c r="AN103" s="36"/>
      <c r="AO103" s="36"/>
      <c r="AP103" s="33">
        <f t="shared" si="111"/>
        <v>0</v>
      </c>
      <c r="AQ103" s="34">
        <f t="shared" si="112"/>
        <v>0</v>
      </c>
      <c r="AR103" s="33">
        <f t="shared" si="113"/>
        <v>0</v>
      </c>
      <c r="AS103" s="34">
        <f t="shared" si="114"/>
        <v>0</v>
      </c>
      <c r="AT103" s="33">
        <f t="shared" si="117"/>
        <v>0</v>
      </c>
      <c r="AU103" s="34">
        <f t="shared" si="115"/>
        <v>0</v>
      </c>
      <c r="AV103" s="33">
        <f t="shared" si="118"/>
        <v>0</v>
      </c>
      <c r="AW103" s="34">
        <f t="shared" si="116"/>
        <v>0</v>
      </c>
      <c r="AX103" s="57">
        <f t="shared" si="119"/>
        <v>0</v>
      </c>
    </row>
    <row r="104" spans="1:50" ht="15" hidden="1" customHeight="1" x14ac:dyDescent="0.25">
      <c r="A104" s="37">
        <v>34800</v>
      </c>
      <c r="B104" s="30" t="s">
        <v>96</v>
      </c>
      <c r="C104" s="36">
        <v>0</v>
      </c>
      <c r="D104" s="36"/>
      <c r="E104" s="36">
        <f t="shared" si="98"/>
        <v>0</v>
      </c>
      <c r="F104" s="74"/>
      <c r="G104" s="74"/>
      <c r="H104" s="75"/>
      <c r="I104" s="75"/>
      <c r="J104" s="75"/>
      <c r="K104" s="75"/>
      <c r="L104" s="33">
        <f t="shared" si="99"/>
        <v>0</v>
      </c>
      <c r="M104" s="34">
        <f t="shared" si="100"/>
        <v>0</v>
      </c>
      <c r="N104" s="33">
        <f t="shared" si="101"/>
        <v>0</v>
      </c>
      <c r="O104" s="34">
        <f t="shared" si="102"/>
        <v>0</v>
      </c>
      <c r="P104" s="56"/>
      <c r="Q104" s="56"/>
      <c r="R104" s="36"/>
      <c r="S104" s="36"/>
      <c r="T104" s="36"/>
      <c r="U104" s="36"/>
      <c r="V104" s="33">
        <f t="shared" si="103"/>
        <v>0</v>
      </c>
      <c r="W104" s="34">
        <f t="shared" si="104"/>
        <v>0</v>
      </c>
      <c r="X104" s="33">
        <f t="shared" si="105"/>
        <v>0</v>
      </c>
      <c r="Y104" s="34">
        <f t="shared" si="106"/>
        <v>0</v>
      </c>
      <c r="Z104" s="36"/>
      <c r="AA104" s="36"/>
      <c r="AB104" s="36"/>
      <c r="AC104" s="36"/>
      <c r="AD104" s="36"/>
      <c r="AE104" s="36"/>
      <c r="AF104" s="33">
        <f t="shared" si="107"/>
        <v>0</v>
      </c>
      <c r="AG104" s="34">
        <f t="shared" si="108"/>
        <v>0</v>
      </c>
      <c r="AH104" s="33">
        <f t="shared" si="109"/>
        <v>0</v>
      </c>
      <c r="AI104" s="34">
        <f t="shared" si="110"/>
        <v>0</v>
      </c>
      <c r="AJ104" s="36"/>
      <c r="AK104" s="36"/>
      <c r="AL104" s="36"/>
      <c r="AM104" s="36"/>
      <c r="AN104" s="36"/>
      <c r="AO104" s="36"/>
      <c r="AP104" s="33">
        <f t="shared" si="111"/>
        <v>0</v>
      </c>
      <c r="AQ104" s="34">
        <f t="shared" si="112"/>
        <v>0</v>
      </c>
      <c r="AR104" s="33">
        <f t="shared" si="113"/>
        <v>0</v>
      </c>
      <c r="AS104" s="34">
        <f t="shared" si="114"/>
        <v>0</v>
      </c>
      <c r="AT104" s="33">
        <f t="shared" si="117"/>
        <v>0</v>
      </c>
      <c r="AU104" s="34">
        <f t="shared" si="115"/>
        <v>0</v>
      </c>
      <c r="AV104" s="33">
        <f t="shared" si="118"/>
        <v>0</v>
      </c>
      <c r="AW104" s="34">
        <f t="shared" si="116"/>
        <v>0</v>
      </c>
      <c r="AX104" s="57">
        <f t="shared" si="119"/>
        <v>0</v>
      </c>
    </row>
    <row r="105" spans="1:50" ht="15" hidden="1" customHeight="1" x14ac:dyDescent="0.25">
      <c r="A105" s="37">
        <v>39100</v>
      </c>
      <c r="B105" s="30" t="s">
        <v>97</v>
      </c>
      <c r="C105" s="36">
        <v>0</v>
      </c>
      <c r="D105" s="36"/>
      <c r="E105" s="36">
        <f t="shared" si="98"/>
        <v>0</v>
      </c>
      <c r="F105" s="74"/>
      <c r="G105" s="74"/>
      <c r="H105" s="75"/>
      <c r="I105" s="75"/>
      <c r="J105" s="75"/>
      <c r="K105" s="75"/>
      <c r="L105" s="33">
        <f t="shared" si="99"/>
        <v>0</v>
      </c>
      <c r="M105" s="34">
        <f t="shared" si="100"/>
        <v>0</v>
      </c>
      <c r="N105" s="33">
        <f t="shared" si="101"/>
        <v>0</v>
      </c>
      <c r="O105" s="34">
        <f t="shared" si="102"/>
        <v>0</v>
      </c>
      <c r="P105" s="56"/>
      <c r="Q105" s="56"/>
      <c r="R105" s="36"/>
      <c r="S105" s="36"/>
      <c r="T105" s="36"/>
      <c r="U105" s="36"/>
      <c r="V105" s="33">
        <f t="shared" si="103"/>
        <v>0</v>
      </c>
      <c r="W105" s="34">
        <f t="shared" si="104"/>
        <v>0</v>
      </c>
      <c r="X105" s="33">
        <f t="shared" si="105"/>
        <v>0</v>
      </c>
      <c r="Y105" s="34">
        <f t="shared" si="106"/>
        <v>0</v>
      </c>
      <c r="Z105" s="36"/>
      <c r="AA105" s="36"/>
      <c r="AB105" s="36"/>
      <c r="AC105" s="36"/>
      <c r="AD105" s="36"/>
      <c r="AE105" s="36"/>
      <c r="AF105" s="33">
        <f t="shared" si="107"/>
        <v>0</v>
      </c>
      <c r="AG105" s="34">
        <f t="shared" si="108"/>
        <v>0</v>
      </c>
      <c r="AH105" s="33">
        <f t="shared" si="109"/>
        <v>0</v>
      </c>
      <c r="AI105" s="34">
        <f t="shared" si="110"/>
        <v>0</v>
      </c>
      <c r="AJ105" s="36"/>
      <c r="AK105" s="36"/>
      <c r="AL105" s="36"/>
      <c r="AM105" s="36"/>
      <c r="AN105" s="36"/>
      <c r="AO105" s="36"/>
      <c r="AP105" s="33">
        <f t="shared" si="111"/>
        <v>0</v>
      </c>
      <c r="AQ105" s="34">
        <f t="shared" si="112"/>
        <v>0</v>
      </c>
      <c r="AR105" s="33">
        <f t="shared" si="113"/>
        <v>0</v>
      </c>
      <c r="AS105" s="34">
        <f t="shared" si="114"/>
        <v>0</v>
      </c>
      <c r="AT105" s="33">
        <f t="shared" si="117"/>
        <v>0</v>
      </c>
      <c r="AU105" s="34">
        <f t="shared" si="115"/>
        <v>0</v>
      </c>
      <c r="AV105" s="33">
        <f t="shared" si="118"/>
        <v>0</v>
      </c>
      <c r="AW105" s="34">
        <f t="shared" si="116"/>
        <v>0</v>
      </c>
      <c r="AX105" s="57">
        <f t="shared" si="119"/>
        <v>0</v>
      </c>
    </row>
    <row r="106" spans="1:50" ht="15" hidden="1" customHeight="1" x14ac:dyDescent="0.25">
      <c r="A106" s="37">
        <v>39300</v>
      </c>
      <c r="B106" s="30" t="s">
        <v>98</v>
      </c>
      <c r="C106" s="36">
        <v>0</v>
      </c>
      <c r="D106" s="36"/>
      <c r="E106" s="36">
        <f t="shared" si="98"/>
        <v>0</v>
      </c>
      <c r="F106" s="74"/>
      <c r="G106" s="74"/>
      <c r="H106" s="75"/>
      <c r="I106" s="75"/>
      <c r="J106" s="75"/>
      <c r="K106" s="75"/>
      <c r="L106" s="33">
        <f t="shared" si="99"/>
        <v>0</v>
      </c>
      <c r="M106" s="34">
        <f t="shared" si="100"/>
        <v>0</v>
      </c>
      <c r="N106" s="33">
        <f t="shared" si="101"/>
        <v>0</v>
      </c>
      <c r="O106" s="34">
        <f t="shared" si="102"/>
        <v>0</v>
      </c>
      <c r="P106" s="56"/>
      <c r="Q106" s="56"/>
      <c r="R106" s="36"/>
      <c r="S106" s="36"/>
      <c r="T106" s="36"/>
      <c r="U106" s="36"/>
      <c r="V106" s="33">
        <f t="shared" si="103"/>
        <v>0</v>
      </c>
      <c r="W106" s="34">
        <f t="shared" si="104"/>
        <v>0</v>
      </c>
      <c r="X106" s="33">
        <f t="shared" si="105"/>
        <v>0</v>
      </c>
      <c r="Y106" s="34">
        <f t="shared" si="106"/>
        <v>0</v>
      </c>
      <c r="Z106" s="36"/>
      <c r="AA106" s="36"/>
      <c r="AB106" s="36"/>
      <c r="AC106" s="36"/>
      <c r="AD106" s="36"/>
      <c r="AE106" s="36"/>
      <c r="AF106" s="33">
        <f t="shared" si="107"/>
        <v>0</v>
      </c>
      <c r="AG106" s="34">
        <f t="shared" si="108"/>
        <v>0</v>
      </c>
      <c r="AH106" s="33">
        <f t="shared" si="109"/>
        <v>0</v>
      </c>
      <c r="AI106" s="34">
        <f t="shared" si="110"/>
        <v>0</v>
      </c>
      <c r="AJ106" s="36"/>
      <c r="AK106" s="36"/>
      <c r="AL106" s="36"/>
      <c r="AM106" s="36"/>
      <c r="AN106" s="36"/>
      <c r="AO106" s="36"/>
      <c r="AP106" s="33">
        <f t="shared" si="111"/>
        <v>0</v>
      </c>
      <c r="AQ106" s="34">
        <f t="shared" si="112"/>
        <v>0</v>
      </c>
      <c r="AR106" s="33">
        <f t="shared" si="113"/>
        <v>0</v>
      </c>
      <c r="AS106" s="34">
        <f t="shared" si="114"/>
        <v>0</v>
      </c>
      <c r="AT106" s="33">
        <f t="shared" si="117"/>
        <v>0</v>
      </c>
      <c r="AU106" s="34">
        <f t="shared" si="115"/>
        <v>0</v>
      </c>
      <c r="AV106" s="33">
        <f t="shared" si="118"/>
        <v>0</v>
      </c>
      <c r="AW106" s="34">
        <f t="shared" si="116"/>
        <v>0</v>
      </c>
      <c r="AX106" s="57">
        <f t="shared" si="119"/>
        <v>0</v>
      </c>
    </row>
    <row r="107" spans="1:50" ht="15" hidden="1" x14ac:dyDescent="0.25">
      <c r="A107" s="37">
        <v>39400</v>
      </c>
      <c r="B107" s="30" t="s">
        <v>99</v>
      </c>
      <c r="C107" s="36">
        <v>0</v>
      </c>
      <c r="D107" s="36"/>
      <c r="E107" s="36">
        <f t="shared" si="98"/>
        <v>0</v>
      </c>
      <c r="F107" s="74"/>
      <c r="G107" s="74"/>
      <c r="H107" s="75"/>
      <c r="I107" s="75"/>
      <c r="J107" s="75"/>
      <c r="K107" s="75"/>
      <c r="L107" s="33">
        <f t="shared" si="99"/>
        <v>0</v>
      </c>
      <c r="M107" s="34">
        <f t="shared" si="100"/>
        <v>0</v>
      </c>
      <c r="N107" s="33">
        <f t="shared" si="101"/>
        <v>0</v>
      </c>
      <c r="O107" s="34">
        <f t="shared" si="102"/>
        <v>0</v>
      </c>
      <c r="P107" s="56"/>
      <c r="Q107" s="56"/>
      <c r="R107" s="36"/>
      <c r="S107" s="36"/>
      <c r="T107" s="36"/>
      <c r="U107" s="36"/>
      <c r="V107" s="33">
        <f t="shared" si="103"/>
        <v>0</v>
      </c>
      <c r="W107" s="34">
        <f t="shared" si="104"/>
        <v>0</v>
      </c>
      <c r="X107" s="33">
        <f t="shared" si="105"/>
        <v>0</v>
      </c>
      <c r="Y107" s="34">
        <f t="shared" si="106"/>
        <v>0</v>
      </c>
      <c r="Z107" s="36"/>
      <c r="AA107" s="36"/>
      <c r="AB107" s="36"/>
      <c r="AC107" s="36"/>
      <c r="AD107" s="36"/>
      <c r="AE107" s="36"/>
      <c r="AF107" s="33">
        <f t="shared" si="107"/>
        <v>0</v>
      </c>
      <c r="AG107" s="34">
        <f t="shared" si="108"/>
        <v>0</v>
      </c>
      <c r="AH107" s="33">
        <f t="shared" si="109"/>
        <v>0</v>
      </c>
      <c r="AI107" s="34">
        <f t="shared" si="110"/>
        <v>0</v>
      </c>
      <c r="AJ107" s="36"/>
      <c r="AK107" s="36"/>
      <c r="AL107" s="36"/>
      <c r="AM107" s="36"/>
      <c r="AN107" s="36"/>
      <c r="AO107" s="36"/>
      <c r="AP107" s="33">
        <f t="shared" si="111"/>
        <v>0</v>
      </c>
      <c r="AQ107" s="34">
        <f t="shared" si="112"/>
        <v>0</v>
      </c>
      <c r="AR107" s="33">
        <f t="shared" si="113"/>
        <v>0</v>
      </c>
      <c r="AS107" s="34">
        <f t="shared" si="114"/>
        <v>0</v>
      </c>
      <c r="AT107" s="33">
        <f t="shared" si="117"/>
        <v>0</v>
      </c>
      <c r="AU107" s="34">
        <f t="shared" si="115"/>
        <v>0</v>
      </c>
      <c r="AV107" s="33">
        <f t="shared" si="118"/>
        <v>0</v>
      </c>
      <c r="AW107" s="34">
        <f t="shared" si="116"/>
        <v>0</v>
      </c>
      <c r="AX107" s="57">
        <f t="shared" si="119"/>
        <v>0</v>
      </c>
    </row>
    <row r="108" spans="1:50" ht="15" hidden="1" customHeight="1" x14ac:dyDescent="0.25">
      <c r="A108" s="37">
        <v>39500</v>
      </c>
      <c r="B108" s="30" t="s">
        <v>100</v>
      </c>
      <c r="C108" s="36">
        <v>0</v>
      </c>
      <c r="D108" s="36"/>
      <c r="E108" s="36">
        <f t="shared" si="98"/>
        <v>0</v>
      </c>
      <c r="F108" s="74"/>
      <c r="G108" s="74"/>
      <c r="H108" s="75"/>
      <c r="I108" s="75"/>
      <c r="J108" s="75"/>
      <c r="K108" s="75"/>
      <c r="L108" s="33">
        <f t="shared" si="99"/>
        <v>0</v>
      </c>
      <c r="M108" s="34">
        <f t="shared" si="100"/>
        <v>0</v>
      </c>
      <c r="N108" s="33">
        <f t="shared" si="101"/>
        <v>0</v>
      </c>
      <c r="O108" s="34">
        <f t="shared" si="102"/>
        <v>0</v>
      </c>
      <c r="P108" s="56"/>
      <c r="Q108" s="56"/>
      <c r="R108" s="36"/>
      <c r="S108" s="36"/>
      <c r="T108" s="36"/>
      <c r="U108" s="36"/>
      <c r="V108" s="33">
        <f t="shared" si="103"/>
        <v>0</v>
      </c>
      <c r="W108" s="34">
        <f t="shared" si="104"/>
        <v>0</v>
      </c>
      <c r="X108" s="33">
        <f t="shared" si="105"/>
        <v>0</v>
      </c>
      <c r="Y108" s="34">
        <f t="shared" si="106"/>
        <v>0</v>
      </c>
      <c r="Z108" s="36"/>
      <c r="AA108" s="36"/>
      <c r="AB108" s="36"/>
      <c r="AC108" s="36"/>
      <c r="AD108" s="36"/>
      <c r="AE108" s="36"/>
      <c r="AF108" s="33">
        <f t="shared" si="107"/>
        <v>0</v>
      </c>
      <c r="AG108" s="34">
        <f t="shared" si="108"/>
        <v>0</v>
      </c>
      <c r="AH108" s="33">
        <f t="shared" si="109"/>
        <v>0</v>
      </c>
      <c r="AI108" s="34">
        <f t="shared" si="110"/>
        <v>0</v>
      </c>
      <c r="AJ108" s="36"/>
      <c r="AK108" s="36"/>
      <c r="AL108" s="36"/>
      <c r="AM108" s="36"/>
      <c r="AN108" s="36"/>
      <c r="AO108" s="36"/>
      <c r="AP108" s="33">
        <f t="shared" si="111"/>
        <v>0</v>
      </c>
      <c r="AQ108" s="34">
        <f t="shared" si="112"/>
        <v>0</v>
      </c>
      <c r="AR108" s="33">
        <f t="shared" si="113"/>
        <v>0</v>
      </c>
      <c r="AS108" s="34">
        <f t="shared" si="114"/>
        <v>0</v>
      </c>
      <c r="AT108" s="33">
        <f t="shared" si="117"/>
        <v>0</v>
      </c>
      <c r="AU108" s="34">
        <f t="shared" si="115"/>
        <v>0</v>
      </c>
      <c r="AV108" s="33">
        <f t="shared" si="118"/>
        <v>0</v>
      </c>
      <c r="AW108" s="34">
        <f t="shared" si="116"/>
        <v>0</v>
      </c>
      <c r="AX108" s="57">
        <f t="shared" si="119"/>
        <v>0</v>
      </c>
    </row>
    <row r="109" spans="1:50" ht="15" hidden="1" customHeight="1" x14ac:dyDescent="0.25">
      <c r="A109" s="37">
        <v>39600</v>
      </c>
      <c r="B109" s="30" t="s">
        <v>101</v>
      </c>
      <c r="C109" s="36">
        <v>0</v>
      </c>
      <c r="D109" s="36"/>
      <c r="E109" s="36">
        <f t="shared" si="98"/>
        <v>0</v>
      </c>
      <c r="F109" s="74"/>
      <c r="G109" s="74"/>
      <c r="H109" s="75"/>
      <c r="I109" s="75"/>
      <c r="J109" s="75"/>
      <c r="K109" s="75"/>
      <c r="L109" s="33">
        <f t="shared" si="99"/>
        <v>0</v>
      </c>
      <c r="M109" s="34">
        <f t="shared" si="100"/>
        <v>0</v>
      </c>
      <c r="N109" s="33">
        <f t="shared" si="101"/>
        <v>0</v>
      </c>
      <c r="O109" s="34">
        <f t="shared" si="102"/>
        <v>0</v>
      </c>
      <c r="P109" s="56"/>
      <c r="Q109" s="56"/>
      <c r="R109" s="36"/>
      <c r="S109" s="36"/>
      <c r="T109" s="36"/>
      <c r="U109" s="36"/>
      <c r="V109" s="33">
        <f t="shared" si="103"/>
        <v>0</v>
      </c>
      <c r="W109" s="34">
        <f t="shared" si="104"/>
        <v>0</v>
      </c>
      <c r="X109" s="33">
        <f t="shared" si="105"/>
        <v>0</v>
      </c>
      <c r="Y109" s="34">
        <f t="shared" si="106"/>
        <v>0</v>
      </c>
      <c r="Z109" s="36"/>
      <c r="AA109" s="36"/>
      <c r="AB109" s="36"/>
      <c r="AC109" s="36"/>
      <c r="AD109" s="36"/>
      <c r="AE109" s="36"/>
      <c r="AF109" s="33">
        <f t="shared" si="107"/>
        <v>0</v>
      </c>
      <c r="AG109" s="34">
        <f t="shared" si="108"/>
        <v>0</v>
      </c>
      <c r="AH109" s="33">
        <f t="shared" si="109"/>
        <v>0</v>
      </c>
      <c r="AI109" s="34">
        <f t="shared" si="110"/>
        <v>0</v>
      </c>
      <c r="AJ109" s="36"/>
      <c r="AK109" s="36"/>
      <c r="AL109" s="36"/>
      <c r="AM109" s="36"/>
      <c r="AN109" s="36"/>
      <c r="AO109" s="36"/>
      <c r="AP109" s="33">
        <f t="shared" si="111"/>
        <v>0</v>
      </c>
      <c r="AQ109" s="34">
        <f t="shared" si="112"/>
        <v>0</v>
      </c>
      <c r="AR109" s="33">
        <f t="shared" si="113"/>
        <v>0</v>
      </c>
      <c r="AS109" s="34">
        <f t="shared" si="114"/>
        <v>0</v>
      </c>
      <c r="AT109" s="33">
        <f t="shared" si="117"/>
        <v>0</v>
      </c>
      <c r="AU109" s="34">
        <f t="shared" si="115"/>
        <v>0</v>
      </c>
      <c r="AV109" s="33">
        <f t="shared" si="118"/>
        <v>0</v>
      </c>
      <c r="AW109" s="34">
        <f t="shared" si="116"/>
        <v>0</v>
      </c>
      <c r="AX109" s="57">
        <f t="shared" si="119"/>
        <v>0</v>
      </c>
    </row>
    <row r="110" spans="1:50" ht="15" hidden="1" customHeight="1" x14ac:dyDescent="0.25">
      <c r="A110" s="37">
        <v>39700</v>
      </c>
      <c r="B110" s="30" t="s">
        <v>102</v>
      </c>
      <c r="C110" s="36">
        <v>0</v>
      </c>
      <c r="D110" s="36"/>
      <c r="E110" s="36">
        <f t="shared" si="98"/>
        <v>0</v>
      </c>
      <c r="F110" s="74"/>
      <c r="G110" s="74"/>
      <c r="H110" s="75"/>
      <c r="I110" s="75"/>
      <c r="J110" s="75"/>
      <c r="K110" s="75"/>
      <c r="L110" s="33">
        <f t="shared" si="99"/>
        <v>0</v>
      </c>
      <c r="M110" s="34">
        <f t="shared" si="100"/>
        <v>0</v>
      </c>
      <c r="N110" s="33">
        <f t="shared" si="101"/>
        <v>0</v>
      </c>
      <c r="O110" s="34">
        <f t="shared" si="102"/>
        <v>0</v>
      </c>
      <c r="P110" s="56"/>
      <c r="Q110" s="56"/>
      <c r="R110" s="36"/>
      <c r="S110" s="36"/>
      <c r="T110" s="36"/>
      <c r="U110" s="36"/>
      <c r="V110" s="33">
        <f t="shared" si="103"/>
        <v>0</v>
      </c>
      <c r="W110" s="34">
        <f t="shared" si="104"/>
        <v>0</v>
      </c>
      <c r="X110" s="33">
        <f t="shared" si="105"/>
        <v>0</v>
      </c>
      <c r="Y110" s="34">
        <f t="shared" si="106"/>
        <v>0</v>
      </c>
      <c r="Z110" s="36"/>
      <c r="AA110" s="36"/>
      <c r="AB110" s="36"/>
      <c r="AC110" s="36"/>
      <c r="AD110" s="36"/>
      <c r="AE110" s="36"/>
      <c r="AF110" s="33">
        <f t="shared" si="107"/>
        <v>0</v>
      </c>
      <c r="AG110" s="34">
        <f t="shared" si="108"/>
        <v>0</v>
      </c>
      <c r="AH110" s="33">
        <f t="shared" si="109"/>
        <v>0</v>
      </c>
      <c r="AI110" s="34">
        <f t="shared" si="110"/>
        <v>0</v>
      </c>
      <c r="AJ110" s="36"/>
      <c r="AK110" s="36"/>
      <c r="AL110" s="36"/>
      <c r="AM110" s="36"/>
      <c r="AN110" s="36"/>
      <c r="AO110" s="36"/>
      <c r="AP110" s="33">
        <f t="shared" si="111"/>
        <v>0</v>
      </c>
      <c r="AQ110" s="34">
        <f t="shared" si="112"/>
        <v>0</v>
      </c>
      <c r="AR110" s="33">
        <f t="shared" si="113"/>
        <v>0</v>
      </c>
      <c r="AS110" s="34">
        <f t="shared" si="114"/>
        <v>0</v>
      </c>
      <c r="AT110" s="33">
        <f t="shared" si="117"/>
        <v>0</v>
      </c>
      <c r="AU110" s="34">
        <f t="shared" si="115"/>
        <v>0</v>
      </c>
      <c r="AV110" s="33">
        <f t="shared" si="118"/>
        <v>0</v>
      </c>
      <c r="AW110" s="34">
        <f t="shared" si="116"/>
        <v>0</v>
      </c>
      <c r="AX110" s="57">
        <f t="shared" si="119"/>
        <v>0</v>
      </c>
    </row>
    <row r="111" spans="1:50" ht="15" hidden="1" customHeight="1" x14ac:dyDescent="0.25">
      <c r="A111" s="37">
        <v>39800</v>
      </c>
      <c r="B111" s="30" t="s">
        <v>103</v>
      </c>
      <c r="C111" s="36">
        <v>0</v>
      </c>
      <c r="D111" s="36"/>
      <c r="E111" s="36">
        <f t="shared" si="98"/>
        <v>0</v>
      </c>
      <c r="F111" s="74"/>
      <c r="G111" s="74"/>
      <c r="H111" s="75"/>
      <c r="I111" s="75"/>
      <c r="J111" s="75"/>
      <c r="K111" s="75"/>
      <c r="L111" s="33">
        <f t="shared" si="99"/>
        <v>0</v>
      </c>
      <c r="M111" s="34">
        <f t="shared" si="100"/>
        <v>0</v>
      </c>
      <c r="N111" s="33">
        <f t="shared" si="101"/>
        <v>0</v>
      </c>
      <c r="O111" s="34">
        <f t="shared" si="102"/>
        <v>0</v>
      </c>
      <c r="P111" s="56"/>
      <c r="Q111" s="56"/>
      <c r="R111" s="36"/>
      <c r="S111" s="36"/>
      <c r="T111" s="36"/>
      <c r="U111" s="36"/>
      <c r="V111" s="33">
        <f t="shared" si="103"/>
        <v>0</v>
      </c>
      <c r="W111" s="34">
        <f t="shared" si="104"/>
        <v>0</v>
      </c>
      <c r="X111" s="33">
        <f t="shared" si="105"/>
        <v>0</v>
      </c>
      <c r="Y111" s="34">
        <f t="shared" si="106"/>
        <v>0</v>
      </c>
      <c r="Z111" s="36"/>
      <c r="AA111" s="36"/>
      <c r="AB111" s="36"/>
      <c r="AC111" s="36"/>
      <c r="AD111" s="36"/>
      <c r="AE111" s="36"/>
      <c r="AF111" s="33">
        <f t="shared" si="107"/>
        <v>0</v>
      </c>
      <c r="AG111" s="34">
        <f t="shared" si="108"/>
        <v>0</v>
      </c>
      <c r="AH111" s="33">
        <f t="shared" si="109"/>
        <v>0</v>
      </c>
      <c r="AI111" s="34">
        <f t="shared" si="110"/>
        <v>0</v>
      </c>
      <c r="AJ111" s="36"/>
      <c r="AK111" s="36"/>
      <c r="AL111" s="36"/>
      <c r="AM111" s="36"/>
      <c r="AN111" s="36"/>
      <c r="AO111" s="36"/>
      <c r="AP111" s="33">
        <f t="shared" si="111"/>
        <v>0</v>
      </c>
      <c r="AQ111" s="34">
        <f t="shared" si="112"/>
        <v>0</v>
      </c>
      <c r="AR111" s="33">
        <f t="shared" si="113"/>
        <v>0</v>
      </c>
      <c r="AS111" s="34">
        <f t="shared" si="114"/>
        <v>0</v>
      </c>
      <c r="AT111" s="33">
        <f t="shared" si="117"/>
        <v>0</v>
      </c>
      <c r="AU111" s="34">
        <f t="shared" si="115"/>
        <v>0</v>
      </c>
      <c r="AV111" s="33">
        <f t="shared" si="118"/>
        <v>0</v>
      </c>
      <c r="AW111" s="34">
        <f t="shared" si="116"/>
        <v>0</v>
      </c>
      <c r="AX111" s="57">
        <f t="shared" si="119"/>
        <v>0</v>
      </c>
    </row>
    <row r="112" spans="1:50" ht="15" hidden="1" customHeight="1" x14ac:dyDescent="0.25">
      <c r="A112" s="37">
        <v>39990</v>
      </c>
      <c r="B112" s="30" t="s">
        <v>104</v>
      </c>
      <c r="C112" s="36">
        <v>0</v>
      </c>
      <c r="D112" s="36"/>
      <c r="E112" s="36">
        <f t="shared" si="98"/>
        <v>0</v>
      </c>
      <c r="F112" s="74"/>
      <c r="G112" s="74"/>
      <c r="H112" s="75"/>
      <c r="I112" s="75"/>
      <c r="J112" s="75"/>
      <c r="K112" s="75"/>
      <c r="L112" s="33">
        <f t="shared" si="99"/>
        <v>0</v>
      </c>
      <c r="M112" s="34">
        <f t="shared" si="100"/>
        <v>0</v>
      </c>
      <c r="N112" s="33">
        <f t="shared" si="101"/>
        <v>0</v>
      </c>
      <c r="O112" s="34">
        <f t="shared" si="102"/>
        <v>0</v>
      </c>
      <c r="P112" s="56"/>
      <c r="Q112" s="56"/>
      <c r="R112" s="36"/>
      <c r="S112" s="36"/>
      <c r="T112" s="36"/>
      <c r="U112" s="36"/>
      <c r="V112" s="33">
        <f t="shared" si="103"/>
        <v>0</v>
      </c>
      <c r="W112" s="34">
        <f t="shared" si="104"/>
        <v>0</v>
      </c>
      <c r="X112" s="33">
        <f t="shared" si="105"/>
        <v>0</v>
      </c>
      <c r="Y112" s="34">
        <f t="shared" si="106"/>
        <v>0</v>
      </c>
      <c r="Z112" s="36"/>
      <c r="AA112" s="36"/>
      <c r="AB112" s="36"/>
      <c r="AC112" s="36"/>
      <c r="AD112" s="36"/>
      <c r="AE112" s="36"/>
      <c r="AF112" s="33">
        <f t="shared" si="107"/>
        <v>0</v>
      </c>
      <c r="AG112" s="34">
        <f t="shared" si="108"/>
        <v>0</v>
      </c>
      <c r="AH112" s="33">
        <f t="shared" si="109"/>
        <v>0</v>
      </c>
      <c r="AI112" s="34">
        <f t="shared" si="110"/>
        <v>0</v>
      </c>
      <c r="AJ112" s="36"/>
      <c r="AK112" s="36"/>
      <c r="AL112" s="36"/>
      <c r="AM112" s="36"/>
      <c r="AN112" s="36"/>
      <c r="AO112" s="36"/>
      <c r="AP112" s="33">
        <f t="shared" si="111"/>
        <v>0</v>
      </c>
      <c r="AQ112" s="34">
        <f t="shared" si="112"/>
        <v>0</v>
      </c>
      <c r="AR112" s="33">
        <f t="shared" si="113"/>
        <v>0</v>
      </c>
      <c r="AS112" s="34">
        <f t="shared" si="114"/>
        <v>0</v>
      </c>
      <c r="AT112" s="33">
        <f t="shared" si="117"/>
        <v>0</v>
      </c>
      <c r="AU112" s="34">
        <f t="shared" si="115"/>
        <v>0</v>
      </c>
      <c r="AV112" s="33">
        <f t="shared" si="118"/>
        <v>0</v>
      </c>
      <c r="AW112" s="34">
        <f t="shared" si="116"/>
        <v>0</v>
      </c>
      <c r="AX112" s="57">
        <f t="shared" si="119"/>
        <v>0</v>
      </c>
    </row>
    <row r="113" spans="1:50" s="19" customFormat="1" ht="15" x14ac:dyDescent="0.25">
      <c r="A113" s="38">
        <v>40000</v>
      </c>
      <c r="B113" s="39" t="s">
        <v>105</v>
      </c>
      <c r="C113" s="40">
        <f t="shared" ref="C113:D113" si="152">SUM(C114:C128)</f>
        <v>0</v>
      </c>
      <c r="D113" s="40">
        <f t="shared" si="152"/>
        <v>0</v>
      </c>
      <c r="E113" s="40">
        <f>SUM(E114:E128)</f>
        <v>0</v>
      </c>
      <c r="F113" s="67">
        <f>SUM(F114:F128)</f>
        <v>0</v>
      </c>
      <c r="G113" s="67">
        <f t="shared" ref="G113:N113" si="153">SUM(G114:G128)</f>
        <v>0</v>
      </c>
      <c r="H113" s="67">
        <f t="shared" si="153"/>
        <v>0</v>
      </c>
      <c r="I113" s="67">
        <f t="shared" si="153"/>
        <v>0</v>
      </c>
      <c r="J113" s="67">
        <f t="shared" si="153"/>
        <v>0</v>
      </c>
      <c r="K113" s="67">
        <f t="shared" si="153"/>
        <v>0</v>
      </c>
      <c r="L113" s="40">
        <f t="shared" si="153"/>
        <v>0</v>
      </c>
      <c r="M113" s="26">
        <f t="shared" si="100"/>
        <v>0</v>
      </c>
      <c r="N113" s="40">
        <f t="shared" si="153"/>
        <v>0</v>
      </c>
      <c r="O113" s="26">
        <f t="shared" si="102"/>
        <v>0</v>
      </c>
      <c r="P113" s="67">
        <f t="shared" ref="P113:V113" si="154">SUM(P114:P128)</f>
        <v>0</v>
      </c>
      <c r="Q113" s="67">
        <f t="shared" si="154"/>
        <v>0</v>
      </c>
      <c r="R113" s="67">
        <f t="shared" si="154"/>
        <v>0</v>
      </c>
      <c r="S113" s="67">
        <f t="shared" si="154"/>
        <v>0</v>
      </c>
      <c r="T113" s="67">
        <f t="shared" si="154"/>
        <v>0</v>
      </c>
      <c r="U113" s="67">
        <f t="shared" si="154"/>
        <v>0</v>
      </c>
      <c r="V113" s="40">
        <f t="shared" si="154"/>
        <v>0</v>
      </c>
      <c r="W113" s="26">
        <f t="shared" si="104"/>
        <v>0</v>
      </c>
      <c r="X113" s="40">
        <f t="shared" ref="X113" si="155">SUM(X114:X128)</f>
        <v>0</v>
      </c>
      <c r="Y113" s="26">
        <f t="shared" si="106"/>
        <v>0</v>
      </c>
      <c r="Z113" s="67">
        <f t="shared" ref="Z113:AF113" si="156">SUM(Z114:Z128)</f>
        <v>0</v>
      </c>
      <c r="AA113" s="67">
        <f t="shared" si="156"/>
        <v>0</v>
      </c>
      <c r="AB113" s="67">
        <f t="shared" si="156"/>
        <v>0</v>
      </c>
      <c r="AC113" s="67">
        <f t="shared" si="156"/>
        <v>0</v>
      </c>
      <c r="AD113" s="67">
        <f t="shared" si="156"/>
        <v>0</v>
      </c>
      <c r="AE113" s="67">
        <f t="shared" si="156"/>
        <v>0</v>
      </c>
      <c r="AF113" s="40">
        <f t="shared" si="156"/>
        <v>0</v>
      </c>
      <c r="AG113" s="26">
        <f t="shared" si="108"/>
        <v>0</v>
      </c>
      <c r="AH113" s="40">
        <f t="shared" ref="AH113" si="157">SUM(AH114:AH128)</f>
        <v>0</v>
      </c>
      <c r="AI113" s="26">
        <f t="shared" si="110"/>
        <v>0</v>
      </c>
      <c r="AJ113" s="67">
        <f t="shared" ref="AJ113:AP113" si="158">SUM(AJ114:AJ128)</f>
        <v>0</v>
      </c>
      <c r="AK113" s="67">
        <f t="shared" si="158"/>
        <v>0</v>
      </c>
      <c r="AL113" s="67">
        <f t="shared" si="158"/>
        <v>0</v>
      </c>
      <c r="AM113" s="67">
        <f t="shared" si="158"/>
        <v>0</v>
      </c>
      <c r="AN113" s="67">
        <f t="shared" si="158"/>
        <v>0</v>
      </c>
      <c r="AO113" s="67">
        <f t="shared" si="158"/>
        <v>0</v>
      </c>
      <c r="AP113" s="40">
        <f t="shared" si="158"/>
        <v>0</v>
      </c>
      <c r="AQ113" s="26">
        <f t="shared" si="112"/>
        <v>0</v>
      </c>
      <c r="AR113" s="40">
        <f t="shared" ref="AR113" si="159">SUM(AR114:AR128)</f>
        <v>0</v>
      </c>
      <c r="AS113" s="26">
        <f t="shared" si="114"/>
        <v>0</v>
      </c>
      <c r="AT113" s="40">
        <f t="shared" ref="AT113" si="160">SUM(AT114:AT128)</f>
        <v>0</v>
      </c>
      <c r="AU113" s="26">
        <f t="shared" si="115"/>
        <v>0</v>
      </c>
      <c r="AV113" s="40">
        <f t="shared" ref="AV113" si="161">SUM(AV114:AV128)</f>
        <v>0</v>
      </c>
      <c r="AW113" s="26">
        <f t="shared" si="116"/>
        <v>0</v>
      </c>
      <c r="AX113" s="40">
        <f>SUM(AX114:AX128)</f>
        <v>0</v>
      </c>
    </row>
    <row r="114" spans="1:50" ht="15" hidden="1" x14ac:dyDescent="0.25">
      <c r="A114" s="37">
        <v>41100</v>
      </c>
      <c r="B114" s="30" t="s">
        <v>106</v>
      </c>
      <c r="C114" s="36">
        <v>0</v>
      </c>
      <c r="D114" s="36"/>
      <c r="E114" s="36">
        <f t="shared" ref="E114:E128" si="162">SUM(C114:D114)</f>
        <v>0</v>
      </c>
      <c r="F114" s="74"/>
      <c r="G114" s="74"/>
      <c r="H114" s="75"/>
      <c r="I114" s="75"/>
      <c r="J114" s="75"/>
      <c r="K114" s="75"/>
      <c r="L114" s="33">
        <f t="shared" ref="L114" si="163">SUM(F114:J114)</f>
        <v>0</v>
      </c>
      <c r="M114" s="34">
        <f t="shared" si="100"/>
        <v>0</v>
      </c>
      <c r="N114" s="33">
        <f t="shared" ref="N114" si="164">G114+I114+K114</f>
        <v>0</v>
      </c>
      <c r="O114" s="34">
        <f t="shared" si="102"/>
        <v>0</v>
      </c>
      <c r="P114" s="56"/>
      <c r="Q114" s="56"/>
      <c r="R114" s="36"/>
      <c r="S114" s="36"/>
      <c r="T114" s="36"/>
      <c r="U114" s="36"/>
      <c r="V114" s="33">
        <f t="shared" ref="V114" si="165">SUM(P114:T114)</f>
        <v>0</v>
      </c>
      <c r="W114" s="34">
        <f t="shared" si="104"/>
        <v>0</v>
      </c>
      <c r="X114" s="33">
        <f t="shared" ref="X114" si="166">Q114+S114+U114</f>
        <v>0</v>
      </c>
      <c r="Y114" s="34">
        <f t="shared" si="106"/>
        <v>0</v>
      </c>
      <c r="Z114" s="36"/>
      <c r="AA114" s="36"/>
      <c r="AB114" s="36"/>
      <c r="AC114" s="36"/>
      <c r="AD114" s="36"/>
      <c r="AE114" s="36"/>
      <c r="AF114" s="33">
        <f t="shared" ref="AF114" si="167">SUM(Z114:AD114)</f>
        <v>0</v>
      </c>
      <c r="AG114" s="34">
        <f t="shared" si="108"/>
        <v>0</v>
      </c>
      <c r="AH114" s="33">
        <f t="shared" ref="AH114" si="168">AA114+AC114+AE114</f>
        <v>0</v>
      </c>
      <c r="AI114" s="34">
        <f t="shared" si="110"/>
        <v>0</v>
      </c>
      <c r="AJ114" s="36"/>
      <c r="AK114" s="36"/>
      <c r="AL114" s="36"/>
      <c r="AM114" s="36"/>
      <c r="AN114" s="36"/>
      <c r="AO114" s="36"/>
      <c r="AP114" s="33">
        <f t="shared" ref="AP114" si="169">SUM(AJ114:AN114)</f>
        <v>0</v>
      </c>
      <c r="AQ114" s="34">
        <f t="shared" si="112"/>
        <v>0</v>
      </c>
      <c r="AR114" s="33">
        <f t="shared" ref="AR114" si="170">AK114+AM114+AO114</f>
        <v>0</v>
      </c>
      <c r="AS114" s="34">
        <f t="shared" si="114"/>
        <v>0</v>
      </c>
      <c r="AT114" s="33">
        <f t="shared" ref="AT114" si="171">SUM(AN114:AR114)</f>
        <v>0</v>
      </c>
      <c r="AU114" s="34">
        <f t="shared" si="115"/>
        <v>0</v>
      </c>
      <c r="AV114" s="33">
        <f t="shared" ref="AV114" si="172">N114+X114+AH114+AR114</f>
        <v>0</v>
      </c>
      <c r="AW114" s="34">
        <f t="shared" si="116"/>
        <v>0</v>
      </c>
      <c r="AX114" s="57">
        <f t="shared" si="119"/>
        <v>0</v>
      </c>
    </row>
    <row r="115" spans="1:50" ht="15" x14ac:dyDescent="0.25">
      <c r="A115" s="37">
        <v>42230</v>
      </c>
      <c r="B115" s="30" t="s">
        <v>140</v>
      </c>
      <c r="C115" s="36">
        <v>0</v>
      </c>
      <c r="D115" s="36"/>
      <c r="E115" s="36">
        <f t="shared" si="162"/>
        <v>0</v>
      </c>
      <c r="F115" s="74"/>
      <c r="G115" s="74"/>
      <c r="H115" s="75"/>
      <c r="I115" s="75"/>
      <c r="J115" s="75"/>
      <c r="K115" s="75"/>
      <c r="L115" s="33">
        <f t="shared" ref="L115:L128" si="173">F115+H115+J115</f>
        <v>0</v>
      </c>
      <c r="M115" s="34">
        <f t="shared" ref="M115:M138" si="174">(IFERROR(L115/$E115,0))</f>
        <v>0</v>
      </c>
      <c r="N115" s="33">
        <f t="shared" ref="N115:N128" si="175">G115+I115+K115</f>
        <v>0</v>
      </c>
      <c r="O115" s="34">
        <f t="shared" si="102"/>
        <v>0</v>
      </c>
      <c r="P115" s="56"/>
      <c r="Q115" s="56"/>
      <c r="R115" s="36"/>
      <c r="S115" s="36"/>
      <c r="T115" s="36"/>
      <c r="U115" s="36"/>
      <c r="V115" s="33">
        <f t="shared" ref="V115:V128" si="176">P115+R115+T115</f>
        <v>0</v>
      </c>
      <c r="W115" s="34">
        <f t="shared" ref="W115:W138" si="177">(IFERROR(V115/$E115,0))</f>
        <v>0</v>
      </c>
      <c r="X115" s="33">
        <f t="shared" ref="X115:X128" si="178">Q115+S115+U115</f>
        <v>0</v>
      </c>
      <c r="Y115" s="34">
        <f t="shared" si="106"/>
        <v>0</v>
      </c>
      <c r="Z115" s="36"/>
      <c r="AA115" s="36"/>
      <c r="AB115" s="36"/>
      <c r="AC115" s="36"/>
      <c r="AD115" s="36"/>
      <c r="AE115" s="36"/>
      <c r="AF115" s="33">
        <f t="shared" ref="AF115:AF128" si="179">Z115+AB115+AD115</f>
        <v>0</v>
      </c>
      <c r="AG115" s="34">
        <f t="shared" ref="AG115:AG138" si="180">(IFERROR(AF115/$E115,0))</f>
        <v>0</v>
      </c>
      <c r="AH115" s="33">
        <f t="shared" ref="AH115:AH128" si="181">AA115+AC115+AE115</f>
        <v>0</v>
      </c>
      <c r="AI115" s="34">
        <f t="shared" si="110"/>
        <v>0</v>
      </c>
      <c r="AJ115" s="36"/>
      <c r="AK115" s="36"/>
      <c r="AL115" s="36"/>
      <c r="AM115" s="36"/>
      <c r="AN115" s="36"/>
      <c r="AO115" s="36"/>
      <c r="AP115" s="33">
        <f t="shared" ref="AP115:AP128" si="182">AJ115+AL115+AN115</f>
        <v>0</v>
      </c>
      <c r="AQ115" s="34">
        <f t="shared" ref="AQ115:AQ138" si="183">(IFERROR(AP115/$E115,0))</f>
        <v>0</v>
      </c>
      <c r="AR115" s="33">
        <f t="shared" ref="AR115:AR128" si="184">AK115+AM115+AO115</f>
        <v>0</v>
      </c>
      <c r="AS115" s="34">
        <f t="shared" si="114"/>
        <v>0</v>
      </c>
      <c r="AT115" s="33">
        <f t="shared" ref="AT115:AT128" si="185">L115+V115+AF115+AP115</f>
        <v>0</v>
      </c>
      <c r="AU115" s="34">
        <f t="shared" ref="AU115:AU138" si="186">(IFERROR(AT115/$E115,0))</f>
        <v>0</v>
      </c>
      <c r="AV115" s="33">
        <f t="shared" ref="AV115:AV128" si="187">N115+X115+AH115+AR115</f>
        <v>0</v>
      </c>
      <c r="AW115" s="34">
        <f t="shared" si="116"/>
        <v>0</v>
      </c>
      <c r="AX115" s="57">
        <f t="shared" si="119"/>
        <v>0</v>
      </c>
    </row>
    <row r="116" spans="1:50" ht="15" x14ac:dyDescent="0.25">
      <c r="A116" s="37">
        <v>42240</v>
      </c>
      <c r="B116" s="30" t="s">
        <v>141</v>
      </c>
      <c r="C116" s="36">
        <v>0</v>
      </c>
      <c r="D116" s="36"/>
      <c r="E116" s="36">
        <f t="shared" si="162"/>
        <v>0</v>
      </c>
      <c r="F116" s="74"/>
      <c r="G116" s="74"/>
      <c r="H116" s="75"/>
      <c r="I116" s="75"/>
      <c r="J116" s="75"/>
      <c r="K116" s="75"/>
      <c r="L116" s="33">
        <f t="shared" si="173"/>
        <v>0</v>
      </c>
      <c r="M116" s="34">
        <f t="shared" si="174"/>
        <v>0</v>
      </c>
      <c r="N116" s="33">
        <f t="shared" si="175"/>
        <v>0</v>
      </c>
      <c r="O116" s="34">
        <f t="shared" si="102"/>
        <v>0</v>
      </c>
      <c r="P116" s="56"/>
      <c r="Q116" s="56"/>
      <c r="R116" s="36"/>
      <c r="S116" s="36"/>
      <c r="T116" s="36"/>
      <c r="U116" s="36"/>
      <c r="V116" s="33">
        <f t="shared" si="176"/>
        <v>0</v>
      </c>
      <c r="W116" s="34">
        <f t="shared" si="177"/>
        <v>0</v>
      </c>
      <c r="X116" s="33">
        <f t="shared" si="178"/>
        <v>0</v>
      </c>
      <c r="Y116" s="34">
        <f t="shared" si="106"/>
        <v>0</v>
      </c>
      <c r="Z116" s="36"/>
      <c r="AA116" s="36"/>
      <c r="AB116" s="36"/>
      <c r="AC116" s="36"/>
      <c r="AD116" s="36"/>
      <c r="AE116" s="36"/>
      <c r="AF116" s="33">
        <f t="shared" si="179"/>
        <v>0</v>
      </c>
      <c r="AG116" s="34">
        <f t="shared" si="180"/>
        <v>0</v>
      </c>
      <c r="AH116" s="33">
        <f t="shared" si="181"/>
        <v>0</v>
      </c>
      <c r="AI116" s="34">
        <f t="shared" si="110"/>
        <v>0</v>
      </c>
      <c r="AJ116" s="36"/>
      <c r="AK116" s="36"/>
      <c r="AL116" s="36"/>
      <c r="AM116" s="36"/>
      <c r="AN116" s="36"/>
      <c r="AO116" s="36"/>
      <c r="AP116" s="33">
        <f t="shared" si="182"/>
        <v>0</v>
      </c>
      <c r="AQ116" s="34">
        <f t="shared" si="183"/>
        <v>0</v>
      </c>
      <c r="AR116" s="33">
        <f t="shared" si="184"/>
        <v>0</v>
      </c>
      <c r="AS116" s="34">
        <f t="shared" si="114"/>
        <v>0</v>
      </c>
      <c r="AT116" s="33">
        <f t="shared" si="185"/>
        <v>0</v>
      </c>
      <c r="AU116" s="34">
        <f t="shared" si="186"/>
        <v>0</v>
      </c>
      <c r="AV116" s="33">
        <f t="shared" si="187"/>
        <v>0</v>
      </c>
      <c r="AW116" s="34">
        <f t="shared" si="116"/>
        <v>0</v>
      </c>
      <c r="AX116" s="57">
        <f t="shared" si="119"/>
        <v>0</v>
      </c>
    </row>
    <row r="117" spans="1:50" ht="15" hidden="1" x14ac:dyDescent="0.25">
      <c r="A117" s="37">
        <v>43110</v>
      </c>
      <c r="B117" s="30" t="s">
        <v>107</v>
      </c>
      <c r="C117" s="36">
        <v>0</v>
      </c>
      <c r="D117" s="36"/>
      <c r="E117" s="36">
        <f t="shared" si="162"/>
        <v>0</v>
      </c>
      <c r="F117" s="74"/>
      <c r="G117" s="74"/>
      <c r="H117" s="75"/>
      <c r="I117" s="75"/>
      <c r="J117" s="75"/>
      <c r="K117" s="75"/>
      <c r="L117" s="33">
        <f t="shared" si="173"/>
        <v>0</v>
      </c>
      <c r="M117" s="34">
        <f t="shared" si="174"/>
        <v>0</v>
      </c>
      <c r="N117" s="33">
        <f t="shared" si="175"/>
        <v>0</v>
      </c>
      <c r="O117" s="34">
        <f t="shared" si="102"/>
        <v>0</v>
      </c>
      <c r="P117" s="56"/>
      <c r="Q117" s="56"/>
      <c r="R117" s="36"/>
      <c r="S117" s="36"/>
      <c r="T117" s="36"/>
      <c r="U117" s="36"/>
      <c r="V117" s="33">
        <f t="shared" si="176"/>
        <v>0</v>
      </c>
      <c r="W117" s="34">
        <f t="shared" si="177"/>
        <v>0</v>
      </c>
      <c r="X117" s="33">
        <f t="shared" si="178"/>
        <v>0</v>
      </c>
      <c r="Y117" s="34">
        <f t="shared" si="106"/>
        <v>0</v>
      </c>
      <c r="Z117" s="36"/>
      <c r="AA117" s="36"/>
      <c r="AB117" s="36"/>
      <c r="AC117" s="36"/>
      <c r="AD117" s="36"/>
      <c r="AE117" s="36"/>
      <c r="AF117" s="33">
        <f t="shared" si="179"/>
        <v>0</v>
      </c>
      <c r="AG117" s="34">
        <f t="shared" si="180"/>
        <v>0</v>
      </c>
      <c r="AH117" s="33">
        <f t="shared" si="181"/>
        <v>0</v>
      </c>
      <c r="AI117" s="34">
        <f t="shared" si="110"/>
        <v>0</v>
      </c>
      <c r="AJ117" s="36"/>
      <c r="AK117" s="36"/>
      <c r="AL117" s="36"/>
      <c r="AM117" s="36"/>
      <c r="AN117" s="36"/>
      <c r="AO117" s="36"/>
      <c r="AP117" s="33">
        <f t="shared" si="182"/>
        <v>0</v>
      </c>
      <c r="AQ117" s="34">
        <f t="shared" si="183"/>
        <v>0</v>
      </c>
      <c r="AR117" s="33">
        <f t="shared" si="184"/>
        <v>0</v>
      </c>
      <c r="AS117" s="34">
        <f t="shared" si="114"/>
        <v>0</v>
      </c>
      <c r="AT117" s="33">
        <f t="shared" si="185"/>
        <v>0</v>
      </c>
      <c r="AU117" s="34">
        <f t="shared" si="186"/>
        <v>0</v>
      </c>
      <c r="AV117" s="33">
        <f t="shared" si="187"/>
        <v>0</v>
      </c>
      <c r="AW117" s="34">
        <f t="shared" si="116"/>
        <v>0</v>
      </c>
      <c r="AX117" s="57">
        <f t="shared" si="119"/>
        <v>0</v>
      </c>
    </row>
    <row r="118" spans="1:50" ht="15" hidden="1" x14ac:dyDescent="0.25">
      <c r="A118" s="37">
        <v>43120</v>
      </c>
      <c r="B118" s="30" t="s">
        <v>108</v>
      </c>
      <c r="C118" s="36">
        <v>0</v>
      </c>
      <c r="D118" s="36"/>
      <c r="E118" s="36">
        <f t="shared" si="162"/>
        <v>0</v>
      </c>
      <c r="F118" s="74"/>
      <c r="G118" s="74"/>
      <c r="H118" s="75"/>
      <c r="I118" s="75"/>
      <c r="J118" s="75"/>
      <c r="K118" s="75"/>
      <c r="L118" s="33">
        <f t="shared" si="173"/>
        <v>0</v>
      </c>
      <c r="M118" s="34">
        <f t="shared" si="174"/>
        <v>0</v>
      </c>
      <c r="N118" s="33">
        <f t="shared" si="175"/>
        <v>0</v>
      </c>
      <c r="O118" s="34">
        <f t="shared" si="102"/>
        <v>0</v>
      </c>
      <c r="P118" s="56"/>
      <c r="Q118" s="56"/>
      <c r="R118" s="36"/>
      <c r="S118" s="36"/>
      <c r="T118" s="36"/>
      <c r="U118" s="36"/>
      <c r="V118" s="33">
        <f t="shared" si="176"/>
        <v>0</v>
      </c>
      <c r="W118" s="34">
        <f t="shared" si="177"/>
        <v>0</v>
      </c>
      <c r="X118" s="33">
        <f t="shared" si="178"/>
        <v>0</v>
      </c>
      <c r="Y118" s="34">
        <f t="shared" si="106"/>
        <v>0</v>
      </c>
      <c r="Z118" s="36"/>
      <c r="AA118" s="36"/>
      <c r="AB118" s="36"/>
      <c r="AC118" s="36"/>
      <c r="AD118" s="36"/>
      <c r="AE118" s="36"/>
      <c r="AF118" s="33">
        <f t="shared" si="179"/>
        <v>0</v>
      </c>
      <c r="AG118" s="34">
        <f t="shared" si="180"/>
        <v>0</v>
      </c>
      <c r="AH118" s="33">
        <f t="shared" si="181"/>
        <v>0</v>
      </c>
      <c r="AI118" s="34">
        <f t="shared" si="110"/>
        <v>0</v>
      </c>
      <c r="AJ118" s="36"/>
      <c r="AK118" s="36"/>
      <c r="AL118" s="36"/>
      <c r="AM118" s="36"/>
      <c r="AN118" s="36"/>
      <c r="AO118" s="36"/>
      <c r="AP118" s="33">
        <f t="shared" si="182"/>
        <v>0</v>
      </c>
      <c r="AQ118" s="34">
        <f t="shared" si="183"/>
        <v>0</v>
      </c>
      <c r="AR118" s="33">
        <f t="shared" si="184"/>
        <v>0</v>
      </c>
      <c r="AS118" s="34">
        <f t="shared" si="114"/>
        <v>0</v>
      </c>
      <c r="AT118" s="33">
        <f t="shared" si="185"/>
        <v>0</v>
      </c>
      <c r="AU118" s="34">
        <f t="shared" si="186"/>
        <v>0</v>
      </c>
      <c r="AV118" s="33">
        <f t="shared" si="187"/>
        <v>0</v>
      </c>
      <c r="AW118" s="34">
        <f t="shared" si="116"/>
        <v>0</v>
      </c>
      <c r="AX118" s="57">
        <f t="shared" si="119"/>
        <v>0</v>
      </c>
    </row>
    <row r="119" spans="1:50" ht="15" hidden="1" x14ac:dyDescent="0.25">
      <c r="A119" s="37">
        <v>43310</v>
      </c>
      <c r="B119" s="30" t="s">
        <v>109</v>
      </c>
      <c r="C119" s="36">
        <v>0</v>
      </c>
      <c r="D119" s="36"/>
      <c r="E119" s="36">
        <f t="shared" si="162"/>
        <v>0</v>
      </c>
      <c r="F119" s="74"/>
      <c r="G119" s="74"/>
      <c r="H119" s="75"/>
      <c r="I119" s="75"/>
      <c r="J119" s="75"/>
      <c r="K119" s="75"/>
      <c r="L119" s="33">
        <f t="shared" si="173"/>
        <v>0</v>
      </c>
      <c r="M119" s="34">
        <f t="shared" si="174"/>
        <v>0</v>
      </c>
      <c r="N119" s="33">
        <f t="shared" si="175"/>
        <v>0</v>
      </c>
      <c r="O119" s="34">
        <f t="shared" si="102"/>
        <v>0</v>
      </c>
      <c r="P119" s="56"/>
      <c r="Q119" s="56"/>
      <c r="R119" s="36"/>
      <c r="S119" s="36"/>
      <c r="T119" s="36"/>
      <c r="U119" s="36"/>
      <c r="V119" s="33">
        <f t="shared" si="176"/>
        <v>0</v>
      </c>
      <c r="W119" s="34">
        <f t="shared" si="177"/>
        <v>0</v>
      </c>
      <c r="X119" s="33">
        <f t="shared" si="178"/>
        <v>0</v>
      </c>
      <c r="Y119" s="34">
        <f t="shared" si="106"/>
        <v>0</v>
      </c>
      <c r="Z119" s="36"/>
      <c r="AA119" s="36"/>
      <c r="AB119" s="36"/>
      <c r="AC119" s="36"/>
      <c r="AD119" s="36"/>
      <c r="AE119" s="36"/>
      <c r="AF119" s="33">
        <f t="shared" si="179"/>
        <v>0</v>
      </c>
      <c r="AG119" s="34">
        <f t="shared" si="180"/>
        <v>0</v>
      </c>
      <c r="AH119" s="33">
        <f t="shared" si="181"/>
        <v>0</v>
      </c>
      <c r="AI119" s="34">
        <f t="shared" si="110"/>
        <v>0</v>
      </c>
      <c r="AJ119" s="36"/>
      <c r="AK119" s="36"/>
      <c r="AL119" s="36"/>
      <c r="AM119" s="36"/>
      <c r="AN119" s="36"/>
      <c r="AO119" s="36"/>
      <c r="AP119" s="33">
        <f t="shared" si="182"/>
        <v>0</v>
      </c>
      <c r="AQ119" s="34">
        <f t="shared" si="183"/>
        <v>0</v>
      </c>
      <c r="AR119" s="33">
        <f t="shared" si="184"/>
        <v>0</v>
      </c>
      <c r="AS119" s="34">
        <f t="shared" si="114"/>
        <v>0</v>
      </c>
      <c r="AT119" s="33">
        <f t="shared" si="185"/>
        <v>0</v>
      </c>
      <c r="AU119" s="34">
        <f t="shared" si="186"/>
        <v>0</v>
      </c>
      <c r="AV119" s="33">
        <f t="shared" si="187"/>
        <v>0</v>
      </c>
      <c r="AW119" s="34">
        <f t="shared" si="116"/>
        <v>0</v>
      </c>
      <c r="AX119" s="57">
        <f t="shared" si="119"/>
        <v>0</v>
      </c>
    </row>
    <row r="120" spans="1:50" ht="15" hidden="1" x14ac:dyDescent="0.25">
      <c r="A120" s="37">
        <v>43330</v>
      </c>
      <c r="B120" s="30" t="s">
        <v>142</v>
      </c>
      <c r="C120" s="36">
        <v>0</v>
      </c>
      <c r="D120" s="36"/>
      <c r="E120" s="36">
        <f t="shared" si="162"/>
        <v>0</v>
      </c>
      <c r="F120" s="74"/>
      <c r="G120" s="74"/>
      <c r="H120" s="75"/>
      <c r="I120" s="75"/>
      <c r="J120" s="75"/>
      <c r="K120" s="75"/>
      <c r="L120" s="33">
        <f t="shared" si="173"/>
        <v>0</v>
      </c>
      <c r="M120" s="34">
        <f t="shared" si="174"/>
        <v>0</v>
      </c>
      <c r="N120" s="33">
        <f t="shared" si="175"/>
        <v>0</v>
      </c>
      <c r="O120" s="34">
        <f t="shared" si="102"/>
        <v>0</v>
      </c>
      <c r="P120" s="56"/>
      <c r="Q120" s="56"/>
      <c r="R120" s="36"/>
      <c r="S120" s="36"/>
      <c r="T120" s="36"/>
      <c r="U120" s="36"/>
      <c r="V120" s="33">
        <f t="shared" si="176"/>
        <v>0</v>
      </c>
      <c r="W120" s="34">
        <f t="shared" si="177"/>
        <v>0</v>
      </c>
      <c r="X120" s="33">
        <f t="shared" si="178"/>
        <v>0</v>
      </c>
      <c r="Y120" s="34">
        <f t="shared" si="106"/>
        <v>0</v>
      </c>
      <c r="Z120" s="36"/>
      <c r="AA120" s="36"/>
      <c r="AB120" s="36"/>
      <c r="AC120" s="36"/>
      <c r="AD120" s="36"/>
      <c r="AE120" s="36"/>
      <c r="AF120" s="33">
        <f t="shared" si="179"/>
        <v>0</v>
      </c>
      <c r="AG120" s="34">
        <f t="shared" si="180"/>
        <v>0</v>
      </c>
      <c r="AH120" s="33">
        <f t="shared" si="181"/>
        <v>0</v>
      </c>
      <c r="AI120" s="34">
        <f t="shared" si="110"/>
        <v>0</v>
      </c>
      <c r="AJ120" s="36"/>
      <c r="AK120" s="36"/>
      <c r="AL120" s="36"/>
      <c r="AM120" s="36"/>
      <c r="AN120" s="36"/>
      <c r="AO120" s="36"/>
      <c r="AP120" s="33">
        <f t="shared" si="182"/>
        <v>0</v>
      </c>
      <c r="AQ120" s="34">
        <f t="shared" si="183"/>
        <v>0</v>
      </c>
      <c r="AR120" s="33">
        <f t="shared" si="184"/>
        <v>0</v>
      </c>
      <c r="AS120" s="34">
        <f t="shared" si="114"/>
        <v>0</v>
      </c>
      <c r="AT120" s="33">
        <f t="shared" si="185"/>
        <v>0</v>
      </c>
      <c r="AU120" s="34">
        <f t="shared" si="186"/>
        <v>0</v>
      </c>
      <c r="AV120" s="33">
        <f t="shared" si="187"/>
        <v>0</v>
      </c>
      <c r="AW120" s="34">
        <f t="shared" si="116"/>
        <v>0</v>
      </c>
      <c r="AX120" s="57">
        <f t="shared" si="119"/>
        <v>0</v>
      </c>
    </row>
    <row r="121" spans="1:50" ht="15" hidden="1" x14ac:dyDescent="0.25">
      <c r="A121" s="37">
        <v>43340</v>
      </c>
      <c r="B121" s="30" t="s">
        <v>143</v>
      </c>
      <c r="C121" s="36">
        <v>0</v>
      </c>
      <c r="D121" s="36"/>
      <c r="E121" s="36">
        <f t="shared" si="162"/>
        <v>0</v>
      </c>
      <c r="F121" s="74"/>
      <c r="G121" s="74"/>
      <c r="H121" s="75"/>
      <c r="I121" s="75"/>
      <c r="J121" s="75"/>
      <c r="K121" s="75"/>
      <c r="L121" s="33">
        <f t="shared" si="173"/>
        <v>0</v>
      </c>
      <c r="M121" s="34">
        <f t="shared" si="174"/>
        <v>0</v>
      </c>
      <c r="N121" s="33">
        <f t="shared" si="175"/>
        <v>0</v>
      </c>
      <c r="O121" s="34">
        <f t="shared" si="102"/>
        <v>0</v>
      </c>
      <c r="P121" s="56"/>
      <c r="Q121" s="56"/>
      <c r="R121" s="36"/>
      <c r="S121" s="36"/>
      <c r="T121" s="36"/>
      <c r="U121" s="36"/>
      <c r="V121" s="33">
        <f t="shared" si="176"/>
        <v>0</v>
      </c>
      <c r="W121" s="34">
        <f t="shared" si="177"/>
        <v>0</v>
      </c>
      <c r="X121" s="33">
        <f t="shared" si="178"/>
        <v>0</v>
      </c>
      <c r="Y121" s="34">
        <f t="shared" si="106"/>
        <v>0</v>
      </c>
      <c r="Z121" s="36"/>
      <c r="AA121" s="36"/>
      <c r="AB121" s="36"/>
      <c r="AC121" s="36"/>
      <c r="AD121" s="36"/>
      <c r="AE121" s="36"/>
      <c r="AF121" s="33">
        <f t="shared" si="179"/>
        <v>0</v>
      </c>
      <c r="AG121" s="34">
        <f t="shared" si="180"/>
        <v>0</v>
      </c>
      <c r="AH121" s="33">
        <f t="shared" si="181"/>
        <v>0</v>
      </c>
      <c r="AI121" s="34">
        <f t="shared" si="110"/>
        <v>0</v>
      </c>
      <c r="AJ121" s="36"/>
      <c r="AK121" s="36"/>
      <c r="AL121" s="36"/>
      <c r="AM121" s="36"/>
      <c r="AN121" s="36"/>
      <c r="AO121" s="36"/>
      <c r="AP121" s="33">
        <f t="shared" si="182"/>
        <v>0</v>
      </c>
      <c r="AQ121" s="34">
        <f t="shared" si="183"/>
        <v>0</v>
      </c>
      <c r="AR121" s="33">
        <f t="shared" si="184"/>
        <v>0</v>
      </c>
      <c r="AS121" s="34">
        <f t="shared" si="114"/>
        <v>0</v>
      </c>
      <c r="AT121" s="33">
        <f t="shared" si="185"/>
        <v>0</v>
      </c>
      <c r="AU121" s="34">
        <f t="shared" si="186"/>
        <v>0</v>
      </c>
      <c r="AV121" s="33">
        <f t="shared" si="187"/>
        <v>0</v>
      </c>
      <c r="AW121" s="34">
        <f t="shared" si="116"/>
        <v>0</v>
      </c>
      <c r="AX121" s="57">
        <f t="shared" si="119"/>
        <v>0</v>
      </c>
    </row>
    <row r="122" spans="1:50" ht="15" hidden="1" x14ac:dyDescent="0.25">
      <c r="A122" s="37">
        <v>43400</v>
      </c>
      <c r="B122" s="30" t="s">
        <v>110</v>
      </c>
      <c r="C122" s="36">
        <v>0</v>
      </c>
      <c r="D122" s="36"/>
      <c r="E122" s="36">
        <f t="shared" si="162"/>
        <v>0</v>
      </c>
      <c r="F122" s="74"/>
      <c r="G122" s="74"/>
      <c r="H122" s="75"/>
      <c r="I122" s="75"/>
      <c r="J122" s="75"/>
      <c r="K122" s="75"/>
      <c r="L122" s="33">
        <f t="shared" si="173"/>
        <v>0</v>
      </c>
      <c r="M122" s="34">
        <f t="shared" si="174"/>
        <v>0</v>
      </c>
      <c r="N122" s="33">
        <f t="shared" si="175"/>
        <v>0</v>
      </c>
      <c r="O122" s="34">
        <f t="shared" si="102"/>
        <v>0</v>
      </c>
      <c r="P122" s="56"/>
      <c r="Q122" s="56"/>
      <c r="R122" s="36"/>
      <c r="S122" s="36"/>
      <c r="T122" s="36"/>
      <c r="U122" s="36"/>
      <c r="V122" s="33">
        <f t="shared" si="176"/>
        <v>0</v>
      </c>
      <c r="W122" s="34">
        <f t="shared" si="177"/>
        <v>0</v>
      </c>
      <c r="X122" s="33">
        <f t="shared" si="178"/>
        <v>0</v>
      </c>
      <c r="Y122" s="34">
        <f t="shared" si="106"/>
        <v>0</v>
      </c>
      <c r="Z122" s="36"/>
      <c r="AA122" s="36"/>
      <c r="AB122" s="36"/>
      <c r="AC122" s="36"/>
      <c r="AD122" s="36"/>
      <c r="AE122" s="36"/>
      <c r="AF122" s="33">
        <f t="shared" si="179"/>
        <v>0</v>
      </c>
      <c r="AG122" s="34">
        <f t="shared" si="180"/>
        <v>0</v>
      </c>
      <c r="AH122" s="33">
        <f t="shared" si="181"/>
        <v>0</v>
      </c>
      <c r="AI122" s="34">
        <f t="shared" si="110"/>
        <v>0</v>
      </c>
      <c r="AJ122" s="36"/>
      <c r="AK122" s="36"/>
      <c r="AL122" s="36"/>
      <c r="AM122" s="36"/>
      <c r="AN122" s="36"/>
      <c r="AO122" s="36"/>
      <c r="AP122" s="33">
        <f t="shared" si="182"/>
        <v>0</v>
      </c>
      <c r="AQ122" s="34">
        <f t="shared" si="183"/>
        <v>0</v>
      </c>
      <c r="AR122" s="33">
        <f t="shared" si="184"/>
        <v>0</v>
      </c>
      <c r="AS122" s="34">
        <f t="shared" si="114"/>
        <v>0</v>
      </c>
      <c r="AT122" s="33">
        <f t="shared" si="185"/>
        <v>0</v>
      </c>
      <c r="AU122" s="34">
        <f t="shared" si="186"/>
        <v>0</v>
      </c>
      <c r="AV122" s="33">
        <f t="shared" si="187"/>
        <v>0</v>
      </c>
      <c r="AW122" s="34">
        <f t="shared" si="116"/>
        <v>0</v>
      </c>
      <c r="AX122" s="57">
        <f t="shared" si="119"/>
        <v>0</v>
      </c>
    </row>
    <row r="123" spans="1:50" ht="15" hidden="1" x14ac:dyDescent="0.25">
      <c r="A123" s="37">
        <v>43500</v>
      </c>
      <c r="B123" s="30" t="s">
        <v>111</v>
      </c>
      <c r="C123" s="36">
        <v>0</v>
      </c>
      <c r="D123" s="36"/>
      <c r="E123" s="36">
        <f t="shared" si="162"/>
        <v>0</v>
      </c>
      <c r="F123" s="74"/>
      <c r="G123" s="74"/>
      <c r="H123" s="75"/>
      <c r="I123" s="75"/>
      <c r="J123" s="75"/>
      <c r="K123" s="75"/>
      <c r="L123" s="33">
        <f t="shared" si="173"/>
        <v>0</v>
      </c>
      <c r="M123" s="34">
        <f t="shared" si="174"/>
        <v>0</v>
      </c>
      <c r="N123" s="33">
        <f t="shared" si="175"/>
        <v>0</v>
      </c>
      <c r="O123" s="34">
        <f t="shared" si="102"/>
        <v>0</v>
      </c>
      <c r="P123" s="56"/>
      <c r="Q123" s="56"/>
      <c r="R123" s="36"/>
      <c r="S123" s="36"/>
      <c r="T123" s="36"/>
      <c r="U123" s="36"/>
      <c r="V123" s="33">
        <f t="shared" si="176"/>
        <v>0</v>
      </c>
      <c r="W123" s="34">
        <f t="shared" si="177"/>
        <v>0</v>
      </c>
      <c r="X123" s="33">
        <f t="shared" si="178"/>
        <v>0</v>
      </c>
      <c r="Y123" s="34">
        <f t="shared" si="106"/>
        <v>0</v>
      </c>
      <c r="Z123" s="36"/>
      <c r="AA123" s="36"/>
      <c r="AB123" s="36"/>
      <c r="AC123" s="36"/>
      <c r="AD123" s="36"/>
      <c r="AE123" s="36"/>
      <c r="AF123" s="33">
        <f t="shared" si="179"/>
        <v>0</v>
      </c>
      <c r="AG123" s="34">
        <f t="shared" si="180"/>
        <v>0</v>
      </c>
      <c r="AH123" s="33">
        <f t="shared" si="181"/>
        <v>0</v>
      </c>
      <c r="AI123" s="34">
        <f t="shared" si="110"/>
        <v>0</v>
      </c>
      <c r="AJ123" s="36"/>
      <c r="AK123" s="36"/>
      <c r="AL123" s="36"/>
      <c r="AM123" s="36"/>
      <c r="AN123" s="36"/>
      <c r="AO123" s="36"/>
      <c r="AP123" s="33">
        <f t="shared" si="182"/>
        <v>0</v>
      </c>
      <c r="AQ123" s="34">
        <f t="shared" si="183"/>
        <v>0</v>
      </c>
      <c r="AR123" s="33">
        <f t="shared" si="184"/>
        <v>0</v>
      </c>
      <c r="AS123" s="34">
        <f t="shared" si="114"/>
        <v>0</v>
      </c>
      <c r="AT123" s="33">
        <f t="shared" si="185"/>
        <v>0</v>
      </c>
      <c r="AU123" s="34">
        <f t="shared" si="186"/>
        <v>0</v>
      </c>
      <c r="AV123" s="33">
        <f t="shared" si="187"/>
        <v>0</v>
      </c>
      <c r="AW123" s="34">
        <f t="shared" si="116"/>
        <v>0</v>
      </c>
      <c r="AX123" s="57">
        <f t="shared" si="119"/>
        <v>0</v>
      </c>
    </row>
    <row r="124" spans="1:50" ht="15" hidden="1" x14ac:dyDescent="0.25">
      <c r="A124" s="37">
        <v>43600</v>
      </c>
      <c r="B124" s="30" t="s">
        <v>112</v>
      </c>
      <c r="C124" s="36">
        <v>0</v>
      </c>
      <c r="D124" s="36"/>
      <c r="E124" s="36">
        <f t="shared" si="162"/>
        <v>0</v>
      </c>
      <c r="F124" s="74"/>
      <c r="G124" s="74"/>
      <c r="H124" s="75"/>
      <c r="I124" s="75"/>
      <c r="J124" s="75"/>
      <c r="K124" s="75"/>
      <c r="L124" s="33">
        <f t="shared" si="173"/>
        <v>0</v>
      </c>
      <c r="M124" s="34">
        <f t="shared" si="174"/>
        <v>0</v>
      </c>
      <c r="N124" s="33">
        <f t="shared" si="175"/>
        <v>0</v>
      </c>
      <c r="O124" s="34">
        <f t="shared" si="102"/>
        <v>0</v>
      </c>
      <c r="P124" s="56"/>
      <c r="Q124" s="56"/>
      <c r="R124" s="36"/>
      <c r="S124" s="36"/>
      <c r="T124" s="36"/>
      <c r="U124" s="36"/>
      <c r="V124" s="33">
        <f t="shared" si="176"/>
        <v>0</v>
      </c>
      <c r="W124" s="34">
        <f t="shared" si="177"/>
        <v>0</v>
      </c>
      <c r="X124" s="33">
        <f t="shared" si="178"/>
        <v>0</v>
      </c>
      <c r="Y124" s="34">
        <f t="shared" si="106"/>
        <v>0</v>
      </c>
      <c r="Z124" s="36"/>
      <c r="AA124" s="36"/>
      <c r="AB124" s="36"/>
      <c r="AC124" s="36"/>
      <c r="AD124" s="36"/>
      <c r="AE124" s="36"/>
      <c r="AF124" s="33">
        <f t="shared" si="179"/>
        <v>0</v>
      </c>
      <c r="AG124" s="34">
        <f t="shared" si="180"/>
        <v>0</v>
      </c>
      <c r="AH124" s="33">
        <f t="shared" si="181"/>
        <v>0</v>
      </c>
      <c r="AI124" s="34">
        <f t="shared" si="110"/>
        <v>0</v>
      </c>
      <c r="AJ124" s="36"/>
      <c r="AK124" s="36"/>
      <c r="AL124" s="36"/>
      <c r="AM124" s="36"/>
      <c r="AN124" s="36"/>
      <c r="AO124" s="36"/>
      <c r="AP124" s="33">
        <f t="shared" si="182"/>
        <v>0</v>
      </c>
      <c r="AQ124" s="34">
        <f t="shared" si="183"/>
        <v>0</v>
      </c>
      <c r="AR124" s="33">
        <f t="shared" si="184"/>
        <v>0</v>
      </c>
      <c r="AS124" s="34">
        <f t="shared" si="114"/>
        <v>0</v>
      </c>
      <c r="AT124" s="33">
        <f t="shared" si="185"/>
        <v>0</v>
      </c>
      <c r="AU124" s="34">
        <f t="shared" si="186"/>
        <v>0</v>
      </c>
      <c r="AV124" s="33">
        <f t="shared" si="187"/>
        <v>0</v>
      </c>
      <c r="AW124" s="34">
        <f t="shared" si="116"/>
        <v>0</v>
      </c>
      <c r="AX124" s="57">
        <f t="shared" si="119"/>
        <v>0</v>
      </c>
    </row>
    <row r="125" spans="1:50" ht="15" hidden="1" x14ac:dyDescent="0.25">
      <c r="A125" s="37">
        <v>43700</v>
      </c>
      <c r="B125" s="30" t="s">
        <v>113</v>
      </c>
      <c r="C125" s="36">
        <v>0</v>
      </c>
      <c r="D125" s="36"/>
      <c r="E125" s="36">
        <f t="shared" si="162"/>
        <v>0</v>
      </c>
      <c r="F125" s="74"/>
      <c r="G125" s="74"/>
      <c r="H125" s="75"/>
      <c r="I125" s="75"/>
      <c r="J125" s="75"/>
      <c r="K125" s="75"/>
      <c r="L125" s="33">
        <f t="shared" si="173"/>
        <v>0</v>
      </c>
      <c r="M125" s="34">
        <f t="shared" si="174"/>
        <v>0</v>
      </c>
      <c r="N125" s="33">
        <f t="shared" si="175"/>
        <v>0</v>
      </c>
      <c r="O125" s="34">
        <f t="shared" si="102"/>
        <v>0</v>
      </c>
      <c r="P125" s="56"/>
      <c r="Q125" s="56"/>
      <c r="R125" s="36"/>
      <c r="S125" s="36"/>
      <c r="T125" s="36"/>
      <c r="U125" s="36"/>
      <c r="V125" s="33">
        <f t="shared" si="176"/>
        <v>0</v>
      </c>
      <c r="W125" s="34">
        <f t="shared" si="177"/>
        <v>0</v>
      </c>
      <c r="X125" s="33">
        <f t="shared" si="178"/>
        <v>0</v>
      </c>
      <c r="Y125" s="34">
        <f t="shared" si="106"/>
        <v>0</v>
      </c>
      <c r="Z125" s="36"/>
      <c r="AA125" s="36"/>
      <c r="AB125" s="36"/>
      <c r="AC125" s="36"/>
      <c r="AD125" s="36"/>
      <c r="AE125" s="36"/>
      <c r="AF125" s="33">
        <f t="shared" si="179"/>
        <v>0</v>
      </c>
      <c r="AG125" s="34">
        <f t="shared" si="180"/>
        <v>0</v>
      </c>
      <c r="AH125" s="33">
        <f t="shared" si="181"/>
        <v>0</v>
      </c>
      <c r="AI125" s="34">
        <f t="shared" si="110"/>
        <v>0</v>
      </c>
      <c r="AJ125" s="36"/>
      <c r="AK125" s="36"/>
      <c r="AL125" s="36"/>
      <c r="AM125" s="36"/>
      <c r="AN125" s="36"/>
      <c r="AO125" s="36"/>
      <c r="AP125" s="33">
        <f t="shared" si="182"/>
        <v>0</v>
      </c>
      <c r="AQ125" s="34">
        <f t="shared" si="183"/>
        <v>0</v>
      </c>
      <c r="AR125" s="33">
        <f t="shared" si="184"/>
        <v>0</v>
      </c>
      <c r="AS125" s="34">
        <f t="shared" si="114"/>
        <v>0</v>
      </c>
      <c r="AT125" s="33">
        <f t="shared" si="185"/>
        <v>0</v>
      </c>
      <c r="AU125" s="34">
        <f t="shared" si="186"/>
        <v>0</v>
      </c>
      <c r="AV125" s="33">
        <f t="shared" si="187"/>
        <v>0</v>
      </c>
      <c r="AW125" s="34">
        <f t="shared" si="116"/>
        <v>0</v>
      </c>
      <c r="AX125" s="57">
        <f t="shared" si="119"/>
        <v>0</v>
      </c>
    </row>
    <row r="126" spans="1:50" ht="15" hidden="1" x14ac:dyDescent="0.25">
      <c r="A126" s="37">
        <v>46110</v>
      </c>
      <c r="B126" s="30" t="s">
        <v>144</v>
      </c>
      <c r="C126" s="36">
        <v>0</v>
      </c>
      <c r="D126" s="36"/>
      <c r="E126" s="36">
        <f t="shared" si="162"/>
        <v>0</v>
      </c>
      <c r="F126" s="74"/>
      <c r="G126" s="74"/>
      <c r="H126" s="75"/>
      <c r="I126" s="75"/>
      <c r="J126" s="75"/>
      <c r="K126" s="75"/>
      <c r="L126" s="33">
        <f t="shared" si="173"/>
        <v>0</v>
      </c>
      <c r="M126" s="34">
        <f t="shared" si="174"/>
        <v>0</v>
      </c>
      <c r="N126" s="33">
        <f t="shared" si="175"/>
        <v>0</v>
      </c>
      <c r="O126" s="34">
        <f t="shared" si="102"/>
        <v>0</v>
      </c>
      <c r="P126" s="56"/>
      <c r="Q126" s="56"/>
      <c r="R126" s="36"/>
      <c r="S126" s="36"/>
      <c r="T126" s="36"/>
      <c r="U126" s="36"/>
      <c r="V126" s="33">
        <f t="shared" si="176"/>
        <v>0</v>
      </c>
      <c r="W126" s="34">
        <f t="shared" si="177"/>
        <v>0</v>
      </c>
      <c r="X126" s="33">
        <f t="shared" si="178"/>
        <v>0</v>
      </c>
      <c r="Y126" s="34">
        <f t="shared" si="106"/>
        <v>0</v>
      </c>
      <c r="Z126" s="36"/>
      <c r="AA126" s="36"/>
      <c r="AB126" s="36"/>
      <c r="AC126" s="36"/>
      <c r="AD126" s="36"/>
      <c r="AE126" s="36"/>
      <c r="AF126" s="33">
        <f t="shared" si="179"/>
        <v>0</v>
      </c>
      <c r="AG126" s="34">
        <f t="shared" si="180"/>
        <v>0</v>
      </c>
      <c r="AH126" s="33">
        <f t="shared" si="181"/>
        <v>0</v>
      </c>
      <c r="AI126" s="34">
        <f t="shared" si="110"/>
        <v>0</v>
      </c>
      <c r="AJ126" s="36"/>
      <c r="AK126" s="36"/>
      <c r="AL126" s="36"/>
      <c r="AM126" s="36"/>
      <c r="AN126" s="36"/>
      <c r="AO126" s="36"/>
      <c r="AP126" s="33">
        <f t="shared" si="182"/>
        <v>0</v>
      </c>
      <c r="AQ126" s="34">
        <f t="shared" si="183"/>
        <v>0</v>
      </c>
      <c r="AR126" s="33">
        <f t="shared" si="184"/>
        <v>0</v>
      </c>
      <c r="AS126" s="34">
        <f t="shared" si="114"/>
        <v>0</v>
      </c>
      <c r="AT126" s="33">
        <f t="shared" si="185"/>
        <v>0</v>
      </c>
      <c r="AU126" s="34">
        <f t="shared" si="186"/>
        <v>0</v>
      </c>
      <c r="AV126" s="33">
        <f t="shared" si="187"/>
        <v>0</v>
      </c>
      <c r="AW126" s="34">
        <f t="shared" si="116"/>
        <v>0</v>
      </c>
      <c r="AX126" s="57">
        <f t="shared" si="119"/>
        <v>0</v>
      </c>
    </row>
    <row r="127" spans="1:50" ht="15" hidden="1" x14ac:dyDescent="0.25">
      <c r="A127" s="37">
        <v>49100</v>
      </c>
      <c r="B127" s="30" t="s">
        <v>114</v>
      </c>
      <c r="C127" s="36">
        <v>0</v>
      </c>
      <c r="D127" s="36"/>
      <c r="E127" s="36">
        <f t="shared" si="162"/>
        <v>0</v>
      </c>
      <c r="F127" s="74"/>
      <c r="G127" s="74"/>
      <c r="H127" s="75"/>
      <c r="I127" s="75"/>
      <c r="J127" s="75"/>
      <c r="K127" s="75"/>
      <c r="L127" s="33">
        <f t="shared" si="173"/>
        <v>0</v>
      </c>
      <c r="M127" s="34">
        <f t="shared" si="174"/>
        <v>0</v>
      </c>
      <c r="N127" s="33">
        <f t="shared" si="175"/>
        <v>0</v>
      </c>
      <c r="O127" s="34">
        <f t="shared" si="102"/>
        <v>0</v>
      </c>
      <c r="P127" s="56"/>
      <c r="Q127" s="56"/>
      <c r="R127" s="36"/>
      <c r="S127" s="36"/>
      <c r="T127" s="36"/>
      <c r="U127" s="36"/>
      <c r="V127" s="33">
        <f t="shared" si="176"/>
        <v>0</v>
      </c>
      <c r="W127" s="34">
        <f t="shared" si="177"/>
        <v>0</v>
      </c>
      <c r="X127" s="33">
        <f t="shared" si="178"/>
        <v>0</v>
      </c>
      <c r="Y127" s="34">
        <f t="shared" si="106"/>
        <v>0</v>
      </c>
      <c r="Z127" s="36"/>
      <c r="AA127" s="36"/>
      <c r="AB127" s="36"/>
      <c r="AC127" s="36"/>
      <c r="AD127" s="36"/>
      <c r="AE127" s="36"/>
      <c r="AF127" s="33">
        <f t="shared" si="179"/>
        <v>0</v>
      </c>
      <c r="AG127" s="34">
        <f t="shared" si="180"/>
        <v>0</v>
      </c>
      <c r="AH127" s="33">
        <f t="shared" si="181"/>
        <v>0</v>
      </c>
      <c r="AI127" s="34">
        <f t="shared" si="110"/>
        <v>0</v>
      </c>
      <c r="AJ127" s="36"/>
      <c r="AK127" s="36"/>
      <c r="AL127" s="36"/>
      <c r="AM127" s="36"/>
      <c r="AN127" s="36"/>
      <c r="AO127" s="36"/>
      <c r="AP127" s="33">
        <f t="shared" si="182"/>
        <v>0</v>
      </c>
      <c r="AQ127" s="34">
        <f t="shared" si="183"/>
        <v>0</v>
      </c>
      <c r="AR127" s="33">
        <f t="shared" si="184"/>
        <v>0</v>
      </c>
      <c r="AS127" s="34">
        <f t="shared" si="114"/>
        <v>0</v>
      </c>
      <c r="AT127" s="33">
        <f t="shared" si="185"/>
        <v>0</v>
      </c>
      <c r="AU127" s="34">
        <f t="shared" si="186"/>
        <v>0</v>
      </c>
      <c r="AV127" s="33">
        <f t="shared" si="187"/>
        <v>0</v>
      </c>
      <c r="AW127" s="34">
        <f t="shared" si="116"/>
        <v>0</v>
      </c>
      <c r="AX127" s="57">
        <f t="shared" si="119"/>
        <v>0</v>
      </c>
    </row>
    <row r="128" spans="1:50" ht="15" hidden="1" x14ac:dyDescent="0.25">
      <c r="A128" s="37">
        <v>49900</v>
      </c>
      <c r="B128" s="63" t="s">
        <v>78</v>
      </c>
      <c r="C128" s="36">
        <v>0</v>
      </c>
      <c r="D128" s="64"/>
      <c r="E128" s="36">
        <f t="shared" si="162"/>
        <v>0</v>
      </c>
      <c r="F128" s="74"/>
      <c r="G128" s="74"/>
      <c r="H128" s="75"/>
      <c r="I128" s="75"/>
      <c r="J128" s="75"/>
      <c r="K128" s="75"/>
      <c r="L128" s="33">
        <f t="shared" si="173"/>
        <v>0</v>
      </c>
      <c r="M128" s="34">
        <f t="shared" si="174"/>
        <v>0</v>
      </c>
      <c r="N128" s="33">
        <f t="shared" si="175"/>
        <v>0</v>
      </c>
      <c r="O128" s="34">
        <f t="shared" si="102"/>
        <v>0</v>
      </c>
      <c r="P128" s="56"/>
      <c r="Q128" s="56"/>
      <c r="R128" s="36"/>
      <c r="S128" s="36"/>
      <c r="T128" s="36"/>
      <c r="U128" s="36"/>
      <c r="V128" s="33">
        <f t="shared" si="176"/>
        <v>0</v>
      </c>
      <c r="W128" s="34">
        <f t="shared" si="177"/>
        <v>0</v>
      </c>
      <c r="X128" s="33">
        <f t="shared" si="178"/>
        <v>0</v>
      </c>
      <c r="Y128" s="34">
        <f t="shared" si="106"/>
        <v>0</v>
      </c>
      <c r="Z128" s="36"/>
      <c r="AA128" s="36"/>
      <c r="AB128" s="36"/>
      <c r="AC128" s="36"/>
      <c r="AD128" s="36"/>
      <c r="AE128" s="36"/>
      <c r="AF128" s="33">
        <f t="shared" si="179"/>
        <v>0</v>
      </c>
      <c r="AG128" s="34">
        <f t="shared" si="180"/>
        <v>0</v>
      </c>
      <c r="AH128" s="33">
        <f t="shared" si="181"/>
        <v>0</v>
      </c>
      <c r="AI128" s="34">
        <f t="shared" si="110"/>
        <v>0</v>
      </c>
      <c r="AJ128" s="36"/>
      <c r="AK128" s="36"/>
      <c r="AL128" s="36"/>
      <c r="AM128" s="36"/>
      <c r="AN128" s="36"/>
      <c r="AO128" s="36"/>
      <c r="AP128" s="33">
        <f t="shared" si="182"/>
        <v>0</v>
      </c>
      <c r="AQ128" s="34">
        <f t="shared" si="183"/>
        <v>0</v>
      </c>
      <c r="AR128" s="33">
        <f t="shared" si="184"/>
        <v>0</v>
      </c>
      <c r="AS128" s="34">
        <f t="shared" si="114"/>
        <v>0</v>
      </c>
      <c r="AT128" s="33">
        <f t="shared" si="185"/>
        <v>0</v>
      </c>
      <c r="AU128" s="34">
        <f t="shared" si="186"/>
        <v>0</v>
      </c>
      <c r="AV128" s="33">
        <f t="shared" si="187"/>
        <v>0</v>
      </c>
      <c r="AW128" s="34">
        <f t="shared" si="116"/>
        <v>0</v>
      </c>
      <c r="AX128" s="57">
        <f t="shared" si="119"/>
        <v>0</v>
      </c>
    </row>
    <row r="129" spans="1:50" s="19" customFormat="1" ht="15" hidden="1" customHeight="1" x14ac:dyDescent="0.25">
      <c r="A129" s="38">
        <v>50000</v>
      </c>
      <c r="B129" s="39" t="s">
        <v>115</v>
      </c>
      <c r="C129" s="40">
        <f t="shared" ref="C129:D129" si="188">SUM(C130)</f>
        <v>0</v>
      </c>
      <c r="D129" s="40">
        <f t="shared" si="188"/>
        <v>0</v>
      </c>
      <c r="E129" s="40">
        <f>SUM(E130)</f>
        <v>0</v>
      </c>
      <c r="F129" s="67">
        <f t="shared" ref="F129:L129" si="189">SUM(F130)</f>
        <v>0</v>
      </c>
      <c r="G129" s="67"/>
      <c r="H129" s="40">
        <f t="shared" si="189"/>
        <v>0</v>
      </c>
      <c r="I129" s="40"/>
      <c r="J129" s="40">
        <f t="shared" si="189"/>
        <v>0</v>
      </c>
      <c r="K129" s="40"/>
      <c r="L129" s="40">
        <f t="shared" si="189"/>
        <v>0</v>
      </c>
      <c r="M129" s="26">
        <f t="shared" si="174"/>
        <v>0</v>
      </c>
      <c r="N129" s="26">
        <f t="shared" ref="N129" si="190">(IFERROR(L129/E129,0))</f>
        <v>0</v>
      </c>
      <c r="O129" s="26">
        <f t="shared" si="102"/>
        <v>0</v>
      </c>
      <c r="P129" s="67">
        <f t="shared" ref="P129:T129" si="191">SUM(P130)</f>
        <v>0</v>
      </c>
      <c r="Q129" s="67"/>
      <c r="R129" s="40">
        <f t="shared" si="191"/>
        <v>0</v>
      </c>
      <c r="S129" s="40"/>
      <c r="T129" s="40">
        <f t="shared" si="191"/>
        <v>0</v>
      </c>
      <c r="U129" s="40"/>
      <c r="V129" s="40">
        <f t="shared" ref="V129" si="192">SUM(V130)</f>
        <v>0</v>
      </c>
      <c r="W129" s="26">
        <f t="shared" si="177"/>
        <v>0</v>
      </c>
      <c r="X129" s="26">
        <f t="shared" ref="X129" si="193">(IFERROR(V129/O129,0))</f>
        <v>0</v>
      </c>
      <c r="Y129" s="26">
        <f t="shared" si="106"/>
        <v>0</v>
      </c>
      <c r="Z129" s="40">
        <f t="shared" ref="Z129:AD129" si="194">SUM(Z130)</f>
        <v>0</v>
      </c>
      <c r="AA129" s="40"/>
      <c r="AB129" s="40">
        <f t="shared" si="194"/>
        <v>0</v>
      </c>
      <c r="AC129" s="40"/>
      <c r="AD129" s="40">
        <f t="shared" si="194"/>
        <v>0</v>
      </c>
      <c r="AE129" s="40"/>
      <c r="AF129" s="40">
        <f t="shared" ref="AF129" si="195">SUM(AF130)</f>
        <v>0</v>
      </c>
      <c r="AG129" s="26">
        <f t="shared" si="180"/>
        <v>0</v>
      </c>
      <c r="AH129" s="26">
        <f t="shared" ref="AH129" si="196">(IFERROR(AF129/Y129,0))</f>
        <v>0</v>
      </c>
      <c r="AI129" s="26">
        <f t="shared" si="110"/>
        <v>0</v>
      </c>
      <c r="AJ129" s="40">
        <f t="shared" ref="AJ129:AN129" si="197">SUM(AJ130)</f>
        <v>0</v>
      </c>
      <c r="AK129" s="40"/>
      <c r="AL129" s="40">
        <f t="shared" si="197"/>
        <v>0</v>
      </c>
      <c r="AM129" s="40"/>
      <c r="AN129" s="40">
        <f t="shared" si="197"/>
        <v>0</v>
      </c>
      <c r="AO129" s="40"/>
      <c r="AP129" s="40">
        <f t="shared" ref="AP129" si="198">SUM(AP130)</f>
        <v>0</v>
      </c>
      <c r="AQ129" s="26">
        <f t="shared" si="183"/>
        <v>0</v>
      </c>
      <c r="AR129" s="26">
        <f t="shared" ref="AR129" si="199">(IFERROR(AP129/AI129,0))</f>
        <v>0</v>
      </c>
      <c r="AS129" s="26">
        <f t="shared" si="114"/>
        <v>0</v>
      </c>
      <c r="AT129" s="40">
        <f t="shared" ref="AT129" si="200">SUM(AT130)</f>
        <v>0</v>
      </c>
      <c r="AU129" s="26">
        <f t="shared" si="186"/>
        <v>0</v>
      </c>
      <c r="AV129" s="26">
        <f t="shared" ref="AV129" si="201">(IFERROR(AT129/AM129,0))</f>
        <v>0</v>
      </c>
      <c r="AW129" s="26">
        <f t="shared" si="116"/>
        <v>0</v>
      </c>
      <c r="AX129" s="40">
        <f>SUM(AX130)</f>
        <v>0</v>
      </c>
    </row>
    <row r="130" spans="1:50" ht="15" hidden="1" customHeight="1" x14ac:dyDescent="0.25">
      <c r="A130" s="37">
        <v>57100</v>
      </c>
      <c r="B130" s="30" t="s">
        <v>116</v>
      </c>
      <c r="C130" s="36">
        <v>0</v>
      </c>
      <c r="D130" s="64"/>
      <c r="E130" s="36">
        <f t="shared" ref="E130" si="202">SUM(C130:D130)</f>
        <v>0</v>
      </c>
      <c r="F130" s="74"/>
      <c r="G130" s="74"/>
      <c r="H130" s="75"/>
      <c r="I130" s="75"/>
      <c r="J130" s="75"/>
      <c r="K130" s="75"/>
      <c r="L130" s="33">
        <f t="shared" ref="L130" si="203">F130+H130+J130</f>
        <v>0</v>
      </c>
      <c r="M130" s="34">
        <f t="shared" ref="M130" si="204">(IFERROR(L130/$E130,0))</f>
        <v>0</v>
      </c>
      <c r="N130" s="33">
        <f t="shared" ref="N130" si="205">G130+I130+K130</f>
        <v>0</v>
      </c>
      <c r="O130" s="34">
        <f t="shared" ref="O130" si="206">(IFERROR(N130/L130,0))</f>
        <v>0</v>
      </c>
      <c r="P130" s="56"/>
      <c r="Q130" s="56"/>
      <c r="R130" s="36"/>
      <c r="S130" s="36"/>
      <c r="T130" s="36"/>
      <c r="U130" s="36"/>
      <c r="V130" s="33">
        <f t="shared" ref="V130" si="207">P130+R130+T130</f>
        <v>0</v>
      </c>
      <c r="W130" s="34">
        <f t="shared" ref="W130" si="208">(IFERROR(V130/$E130,0))</f>
        <v>0</v>
      </c>
      <c r="X130" s="33">
        <f t="shared" ref="X130" si="209">Q130+S130+U130</f>
        <v>0</v>
      </c>
      <c r="Y130" s="34">
        <f t="shared" ref="Y130" si="210">(IFERROR(X130/V130,0))</f>
        <v>0</v>
      </c>
      <c r="Z130" s="36"/>
      <c r="AA130" s="36"/>
      <c r="AB130" s="36"/>
      <c r="AC130" s="36"/>
      <c r="AD130" s="36"/>
      <c r="AE130" s="36"/>
      <c r="AF130" s="33">
        <f t="shared" ref="AF130" si="211">Z130+AB130+AD130</f>
        <v>0</v>
      </c>
      <c r="AG130" s="34">
        <f t="shared" ref="AG130" si="212">(IFERROR(AF130/$E130,0))</f>
        <v>0</v>
      </c>
      <c r="AH130" s="33">
        <f t="shared" ref="AH130" si="213">AA130+AC130+AE130</f>
        <v>0</v>
      </c>
      <c r="AI130" s="34">
        <f t="shared" ref="AI130" si="214">(IFERROR(AH130/AF130,0))</f>
        <v>0</v>
      </c>
      <c r="AJ130" s="36"/>
      <c r="AK130" s="36"/>
      <c r="AL130" s="36"/>
      <c r="AM130" s="36"/>
      <c r="AN130" s="36"/>
      <c r="AO130" s="36"/>
      <c r="AP130" s="33">
        <f t="shared" ref="AP130" si="215">AJ130+AL130+AN130</f>
        <v>0</v>
      </c>
      <c r="AQ130" s="34">
        <f t="shared" ref="AQ130" si="216">(IFERROR(AP130/$E130,0))</f>
        <v>0</v>
      </c>
      <c r="AR130" s="33">
        <f t="shared" ref="AR130" si="217">AK130+AM130+AO130</f>
        <v>0</v>
      </c>
      <c r="AS130" s="34">
        <f t="shared" ref="AS130" si="218">(IFERROR(AR130/AP130,0))</f>
        <v>0</v>
      </c>
      <c r="AT130" s="33">
        <f t="shared" ref="AT130" si="219">L130+V130+AF130+AP130</f>
        <v>0</v>
      </c>
      <c r="AU130" s="34">
        <f t="shared" ref="AU130" si="220">(IFERROR(AT130/$E130,0))</f>
        <v>0</v>
      </c>
      <c r="AV130" s="33">
        <f t="shared" ref="AV130" si="221">N130+X130+AH130+AR130</f>
        <v>0</v>
      </c>
      <c r="AW130" s="34">
        <f t="shared" ref="AW130" si="222">(IFERROR(AV130/AT130,0))</f>
        <v>0</v>
      </c>
      <c r="AX130" s="57">
        <f t="shared" ref="AX130" si="223">E130-AT130</f>
        <v>0</v>
      </c>
    </row>
    <row r="131" spans="1:50" ht="15" hidden="1" customHeight="1" x14ac:dyDescent="0.25">
      <c r="A131" s="38">
        <v>60000</v>
      </c>
      <c r="B131" s="39" t="s">
        <v>117</v>
      </c>
      <c r="C131" s="40">
        <f t="shared" ref="C131:D131" si="224">SUM(C132:C134)</f>
        <v>0</v>
      </c>
      <c r="D131" s="40">
        <f t="shared" si="224"/>
        <v>0</v>
      </c>
      <c r="E131" s="40">
        <f>SUM(E132:E134)</f>
        <v>0</v>
      </c>
      <c r="F131" s="67">
        <f t="shared" ref="F131:V131" si="225">SUM(F132:F134)</f>
        <v>0</v>
      </c>
      <c r="G131" s="67">
        <f t="shared" si="225"/>
        <v>0</v>
      </c>
      <c r="H131" s="67">
        <f t="shared" si="225"/>
        <v>0</v>
      </c>
      <c r="I131" s="67">
        <f t="shared" si="225"/>
        <v>0</v>
      </c>
      <c r="J131" s="67">
        <f t="shared" si="225"/>
        <v>0</v>
      </c>
      <c r="K131" s="67">
        <f t="shared" si="225"/>
        <v>0</v>
      </c>
      <c r="L131" s="40">
        <f t="shared" si="225"/>
        <v>0</v>
      </c>
      <c r="M131" s="26">
        <f t="shared" si="174"/>
        <v>0</v>
      </c>
      <c r="N131" s="40">
        <f t="shared" si="225"/>
        <v>0</v>
      </c>
      <c r="O131" s="26">
        <f t="shared" si="102"/>
        <v>0</v>
      </c>
      <c r="P131" s="67">
        <f t="shared" si="225"/>
        <v>0</v>
      </c>
      <c r="Q131" s="67">
        <f t="shared" si="225"/>
        <v>0</v>
      </c>
      <c r="R131" s="67">
        <f t="shared" si="225"/>
        <v>0</v>
      </c>
      <c r="S131" s="67">
        <f t="shared" si="225"/>
        <v>0</v>
      </c>
      <c r="T131" s="67">
        <f t="shared" si="225"/>
        <v>0</v>
      </c>
      <c r="U131" s="67">
        <f t="shared" si="225"/>
        <v>0</v>
      </c>
      <c r="V131" s="40">
        <f t="shared" si="225"/>
        <v>0</v>
      </c>
      <c r="W131" s="26">
        <f t="shared" si="177"/>
        <v>0</v>
      </c>
      <c r="X131" s="40">
        <f t="shared" ref="X131" si="226">SUM(X132:X134)</f>
        <v>0</v>
      </c>
      <c r="Y131" s="26">
        <f t="shared" si="106"/>
        <v>0</v>
      </c>
      <c r="Z131" s="67">
        <f t="shared" ref="Z131:AF131" si="227">SUM(Z132:Z134)</f>
        <v>0</v>
      </c>
      <c r="AA131" s="67">
        <f t="shared" si="227"/>
        <v>0</v>
      </c>
      <c r="AB131" s="67">
        <f t="shared" si="227"/>
        <v>0</v>
      </c>
      <c r="AC131" s="67">
        <f t="shared" si="227"/>
        <v>0</v>
      </c>
      <c r="AD131" s="67">
        <f t="shared" si="227"/>
        <v>0</v>
      </c>
      <c r="AE131" s="67">
        <f t="shared" si="227"/>
        <v>0</v>
      </c>
      <c r="AF131" s="40">
        <f t="shared" si="227"/>
        <v>0</v>
      </c>
      <c r="AG131" s="26">
        <f t="shared" si="180"/>
        <v>0</v>
      </c>
      <c r="AH131" s="40">
        <f t="shared" ref="AH131" si="228">SUM(AH132:AH134)</f>
        <v>0</v>
      </c>
      <c r="AI131" s="26">
        <f t="shared" si="110"/>
        <v>0</v>
      </c>
      <c r="AJ131" s="67">
        <f t="shared" ref="AJ131:AP131" si="229">SUM(AJ132:AJ134)</f>
        <v>0</v>
      </c>
      <c r="AK131" s="67">
        <f t="shared" si="229"/>
        <v>0</v>
      </c>
      <c r="AL131" s="67">
        <f t="shared" si="229"/>
        <v>0</v>
      </c>
      <c r="AM131" s="67">
        <f t="shared" si="229"/>
        <v>0</v>
      </c>
      <c r="AN131" s="67">
        <f t="shared" si="229"/>
        <v>0</v>
      </c>
      <c r="AO131" s="67">
        <f t="shared" si="229"/>
        <v>0</v>
      </c>
      <c r="AP131" s="40">
        <f t="shared" si="229"/>
        <v>0</v>
      </c>
      <c r="AQ131" s="26">
        <f t="shared" si="183"/>
        <v>0</v>
      </c>
      <c r="AR131" s="40">
        <f t="shared" ref="AR131" si="230">SUM(AR132:AR134)</f>
        <v>0</v>
      </c>
      <c r="AS131" s="26">
        <f t="shared" si="114"/>
        <v>0</v>
      </c>
      <c r="AT131" s="40">
        <f t="shared" ref="AT131" si="231">SUM(AT132:AT134)</f>
        <v>0</v>
      </c>
      <c r="AU131" s="26">
        <f t="shared" si="186"/>
        <v>0</v>
      </c>
      <c r="AV131" s="40">
        <f t="shared" ref="AV131" si="232">SUM(AV132:AV134)</f>
        <v>0</v>
      </c>
      <c r="AW131" s="26">
        <f t="shared" si="116"/>
        <v>0</v>
      </c>
      <c r="AX131" s="40">
        <f t="shared" ref="AX131" si="233">SUM(AX132:AX134)</f>
        <v>0</v>
      </c>
    </row>
    <row r="132" spans="1:50" ht="15" hidden="1" customHeight="1" x14ac:dyDescent="0.25">
      <c r="A132" s="76">
        <v>66100</v>
      </c>
      <c r="B132" s="75" t="s">
        <v>155</v>
      </c>
      <c r="C132" s="36">
        <v>0</v>
      </c>
      <c r="D132" s="36"/>
      <c r="E132" s="36">
        <f t="shared" ref="E132:E134" si="234">SUM(C132:D132)</f>
        <v>0</v>
      </c>
      <c r="F132" s="56"/>
      <c r="G132" s="56"/>
      <c r="H132" s="36"/>
      <c r="I132" s="36"/>
      <c r="J132" s="36"/>
      <c r="K132" s="36"/>
      <c r="L132" s="33">
        <f t="shared" ref="L132:L134" si="235">F132+H132+J132</f>
        <v>0</v>
      </c>
      <c r="M132" s="34">
        <f t="shared" si="174"/>
        <v>0</v>
      </c>
      <c r="N132" s="33">
        <f t="shared" ref="N132:N134" si="236">G132+I132+K132</f>
        <v>0</v>
      </c>
      <c r="O132" s="34">
        <f t="shared" si="102"/>
        <v>0</v>
      </c>
      <c r="P132" s="56"/>
      <c r="Q132" s="56"/>
      <c r="R132" s="36"/>
      <c r="S132" s="36"/>
      <c r="T132" s="36"/>
      <c r="U132" s="36"/>
      <c r="V132" s="33">
        <f t="shared" ref="V132:V134" si="237">P132+R132+T132</f>
        <v>0</v>
      </c>
      <c r="W132" s="34">
        <f t="shared" si="177"/>
        <v>0</v>
      </c>
      <c r="X132" s="33">
        <f t="shared" ref="X132:X134" si="238">Q132+S132+U132</f>
        <v>0</v>
      </c>
      <c r="Y132" s="34">
        <f t="shared" si="106"/>
        <v>0</v>
      </c>
      <c r="Z132" s="36"/>
      <c r="AA132" s="36"/>
      <c r="AB132" s="36"/>
      <c r="AC132" s="36"/>
      <c r="AD132" s="36"/>
      <c r="AE132" s="36"/>
      <c r="AF132" s="33">
        <f t="shared" ref="AF132:AF134" si="239">Z132+AB132+AD132</f>
        <v>0</v>
      </c>
      <c r="AG132" s="34">
        <f t="shared" si="180"/>
        <v>0</v>
      </c>
      <c r="AH132" s="33">
        <f t="shared" ref="AH132:AH134" si="240">AA132+AC132+AE132</f>
        <v>0</v>
      </c>
      <c r="AI132" s="34">
        <f t="shared" si="110"/>
        <v>0</v>
      </c>
      <c r="AJ132" s="36"/>
      <c r="AK132" s="36"/>
      <c r="AL132" s="36"/>
      <c r="AM132" s="36"/>
      <c r="AN132" s="36"/>
      <c r="AO132" s="36"/>
      <c r="AP132" s="33">
        <f t="shared" ref="AP132:AP134" si="241">AJ132+AL132+AN132</f>
        <v>0</v>
      </c>
      <c r="AQ132" s="34">
        <f t="shared" si="183"/>
        <v>0</v>
      </c>
      <c r="AR132" s="33">
        <f t="shared" ref="AR132:AR134" si="242">AK132+AM132+AO132</f>
        <v>0</v>
      </c>
      <c r="AS132" s="34">
        <f t="shared" si="114"/>
        <v>0</v>
      </c>
      <c r="AT132" s="33">
        <f t="shared" ref="AT132:AT134" si="243">L132+V132+AF132+AP132</f>
        <v>0</v>
      </c>
      <c r="AU132" s="34">
        <f t="shared" si="186"/>
        <v>0</v>
      </c>
      <c r="AV132" s="33">
        <f t="shared" ref="AV132:AV134" si="244">N132+X132+AH132+AR132</f>
        <v>0</v>
      </c>
      <c r="AW132" s="34">
        <f t="shared" si="116"/>
        <v>0</v>
      </c>
      <c r="AX132" s="57">
        <f t="shared" si="119"/>
        <v>0</v>
      </c>
    </row>
    <row r="133" spans="1:50" ht="15" hidden="1" customHeight="1" x14ac:dyDescent="0.25">
      <c r="A133" s="76">
        <v>66400</v>
      </c>
      <c r="B133" s="75" t="s">
        <v>156</v>
      </c>
      <c r="C133" s="36">
        <v>0</v>
      </c>
      <c r="D133" s="36"/>
      <c r="E133" s="36">
        <f t="shared" si="234"/>
        <v>0</v>
      </c>
      <c r="F133" s="56"/>
      <c r="G133" s="56"/>
      <c r="H133" s="36"/>
      <c r="I133" s="36"/>
      <c r="J133" s="36"/>
      <c r="K133" s="36"/>
      <c r="L133" s="33">
        <f t="shared" si="235"/>
        <v>0</v>
      </c>
      <c r="M133" s="34">
        <f t="shared" si="174"/>
        <v>0</v>
      </c>
      <c r="N133" s="33">
        <f t="shared" si="236"/>
        <v>0</v>
      </c>
      <c r="O133" s="34">
        <f t="shared" si="102"/>
        <v>0</v>
      </c>
      <c r="P133" s="56"/>
      <c r="Q133" s="56"/>
      <c r="R133" s="36"/>
      <c r="S133" s="36"/>
      <c r="T133" s="36"/>
      <c r="U133" s="36"/>
      <c r="V133" s="33">
        <f t="shared" si="237"/>
        <v>0</v>
      </c>
      <c r="W133" s="34">
        <f t="shared" si="177"/>
        <v>0</v>
      </c>
      <c r="X133" s="33">
        <f t="shared" si="238"/>
        <v>0</v>
      </c>
      <c r="Y133" s="34">
        <f t="shared" si="106"/>
        <v>0</v>
      </c>
      <c r="Z133" s="36"/>
      <c r="AA133" s="36"/>
      <c r="AB133" s="36"/>
      <c r="AC133" s="36"/>
      <c r="AD133" s="36"/>
      <c r="AE133" s="36"/>
      <c r="AF133" s="33">
        <f t="shared" si="239"/>
        <v>0</v>
      </c>
      <c r="AG133" s="34">
        <f t="shared" si="180"/>
        <v>0</v>
      </c>
      <c r="AH133" s="33">
        <f t="shared" si="240"/>
        <v>0</v>
      </c>
      <c r="AI133" s="34">
        <f t="shared" si="110"/>
        <v>0</v>
      </c>
      <c r="AJ133" s="36"/>
      <c r="AK133" s="36"/>
      <c r="AL133" s="36"/>
      <c r="AM133" s="36"/>
      <c r="AN133" s="36"/>
      <c r="AO133" s="36"/>
      <c r="AP133" s="33">
        <f t="shared" si="241"/>
        <v>0</v>
      </c>
      <c r="AQ133" s="34">
        <f t="shared" si="183"/>
        <v>0</v>
      </c>
      <c r="AR133" s="33">
        <f t="shared" si="242"/>
        <v>0</v>
      </c>
      <c r="AS133" s="34">
        <f t="shared" si="114"/>
        <v>0</v>
      </c>
      <c r="AT133" s="33">
        <f t="shared" si="243"/>
        <v>0</v>
      </c>
      <c r="AU133" s="34">
        <f t="shared" si="186"/>
        <v>0</v>
      </c>
      <c r="AV133" s="33">
        <f t="shared" si="244"/>
        <v>0</v>
      </c>
      <c r="AW133" s="34">
        <f t="shared" si="116"/>
        <v>0</v>
      </c>
      <c r="AX133" s="57">
        <f t="shared" si="119"/>
        <v>0</v>
      </c>
    </row>
    <row r="134" spans="1:50" ht="15" hidden="1" customHeight="1" x14ac:dyDescent="0.25">
      <c r="A134" s="76">
        <v>68200</v>
      </c>
      <c r="B134" s="75" t="s">
        <v>118</v>
      </c>
      <c r="C134" s="36">
        <v>0</v>
      </c>
      <c r="D134" s="36"/>
      <c r="E134" s="36">
        <f t="shared" si="234"/>
        <v>0</v>
      </c>
      <c r="F134" s="74"/>
      <c r="G134" s="74"/>
      <c r="H134" s="75"/>
      <c r="I134" s="75"/>
      <c r="J134" s="75"/>
      <c r="K134" s="75"/>
      <c r="L134" s="33">
        <f t="shared" si="235"/>
        <v>0</v>
      </c>
      <c r="M134" s="34">
        <f t="shared" si="174"/>
        <v>0</v>
      </c>
      <c r="N134" s="33">
        <f t="shared" si="236"/>
        <v>0</v>
      </c>
      <c r="O134" s="34">
        <f t="shared" si="102"/>
        <v>0</v>
      </c>
      <c r="P134" s="56"/>
      <c r="Q134" s="56"/>
      <c r="R134" s="36"/>
      <c r="S134" s="36"/>
      <c r="T134" s="36"/>
      <c r="U134" s="36"/>
      <c r="V134" s="33">
        <f t="shared" si="237"/>
        <v>0</v>
      </c>
      <c r="W134" s="34">
        <f t="shared" si="177"/>
        <v>0</v>
      </c>
      <c r="X134" s="33">
        <f t="shared" si="238"/>
        <v>0</v>
      </c>
      <c r="Y134" s="34">
        <f t="shared" si="106"/>
        <v>0</v>
      </c>
      <c r="Z134" s="36"/>
      <c r="AA134" s="36"/>
      <c r="AB134" s="36"/>
      <c r="AC134" s="36"/>
      <c r="AD134" s="36"/>
      <c r="AE134" s="36"/>
      <c r="AF134" s="33">
        <f t="shared" si="239"/>
        <v>0</v>
      </c>
      <c r="AG134" s="34">
        <f t="shared" si="180"/>
        <v>0</v>
      </c>
      <c r="AH134" s="33">
        <f t="shared" si="240"/>
        <v>0</v>
      </c>
      <c r="AI134" s="34">
        <f t="shared" si="110"/>
        <v>0</v>
      </c>
      <c r="AJ134" s="36"/>
      <c r="AK134" s="36"/>
      <c r="AL134" s="36"/>
      <c r="AM134" s="36"/>
      <c r="AN134" s="36"/>
      <c r="AO134" s="36"/>
      <c r="AP134" s="33">
        <f t="shared" si="241"/>
        <v>0</v>
      </c>
      <c r="AQ134" s="34">
        <f t="shared" si="183"/>
        <v>0</v>
      </c>
      <c r="AR134" s="33">
        <f t="shared" si="242"/>
        <v>0</v>
      </c>
      <c r="AS134" s="34">
        <f t="shared" si="114"/>
        <v>0</v>
      </c>
      <c r="AT134" s="33">
        <f t="shared" si="243"/>
        <v>0</v>
      </c>
      <c r="AU134" s="34">
        <f t="shared" si="186"/>
        <v>0</v>
      </c>
      <c r="AV134" s="33">
        <f t="shared" si="244"/>
        <v>0</v>
      </c>
      <c r="AW134" s="34">
        <f t="shared" si="116"/>
        <v>0</v>
      </c>
      <c r="AX134" s="57">
        <f t="shared" si="119"/>
        <v>0</v>
      </c>
    </row>
    <row r="135" spans="1:50" s="19" customFormat="1" ht="15" hidden="1" customHeight="1" x14ac:dyDescent="0.25">
      <c r="A135" s="38">
        <v>70000</v>
      </c>
      <c r="B135" s="39" t="s">
        <v>119</v>
      </c>
      <c r="C135" s="40">
        <f>SUM(C136:C139)</f>
        <v>0</v>
      </c>
      <c r="D135" s="40">
        <f t="shared" ref="D135:N135" si="245">SUM(D136:D139)</f>
        <v>0</v>
      </c>
      <c r="E135" s="40">
        <f t="shared" si="245"/>
        <v>0</v>
      </c>
      <c r="F135" s="40">
        <f t="shared" si="245"/>
        <v>0</v>
      </c>
      <c r="G135" s="40">
        <f t="shared" si="245"/>
        <v>0</v>
      </c>
      <c r="H135" s="40">
        <f t="shared" si="245"/>
        <v>0</v>
      </c>
      <c r="I135" s="40">
        <f t="shared" si="245"/>
        <v>0</v>
      </c>
      <c r="J135" s="40">
        <f t="shared" si="245"/>
        <v>0</v>
      </c>
      <c r="K135" s="40">
        <f t="shared" si="245"/>
        <v>0</v>
      </c>
      <c r="L135" s="40">
        <f t="shared" si="245"/>
        <v>0</v>
      </c>
      <c r="M135" s="26">
        <f t="shared" si="174"/>
        <v>0</v>
      </c>
      <c r="N135" s="40">
        <f t="shared" si="245"/>
        <v>0</v>
      </c>
      <c r="O135" s="26">
        <f t="shared" si="102"/>
        <v>0</v>
      </c>
      <c r="P135" s="40">
        <f t="shared" ref="P135" si="246">SUM(P136:P139)</f>
        <v>0</v>
      </c>
      <c r="Q135" s="40">
        <f t="shared" ref="Q135" si="247">SUM(Q136:Q139)</f>
        <v>0</v>
      </c>
      <c r="R135" s="40">
        <f t="shared" ref="R135" si="248">SUM(R136:R139)</f>
        <v>0</v>
      </c>
      <c r="S135" s="40">
        <f t="shared" ref="S135" si="249">SUM(S136:S139)</f>
        <v>0</v>
      </c>
      <c r="T135" s="40">
        <f t="shared" ref="T135" si="250">SUM(T136:T139)</f>
        <v>0</v>
      </c>
      <c r="U135" s="40">
        <f t="shared" ref="U135" si="251">SUM(U136:U139)</f>
        <v>0</v>
      </c>
      <c r="V135" s="40">
        <f t="shared" ref="V135" si="252">SUM(V136:V139)</f>
        <v>0</v>
      </c>
      <c r="W135" s="26">
        <f t="shared" si="177"/>
        <v>0</v>
      </c>
      <c r="X135" s="40">
        <f t="shared" ref="X135" si="253">SUM(X136:X139)</f>
        <v>0</v>
      </c>
      <c r="Y135" s="26">
        <f t="shared" si="106"/>
        <v>0</v>
      </c>
      <c r="Z135" s="40">
        <f t="shared" ref="Z135" si="254">SUM(Z136:Z139)</f>
        <v>0</v>
      </c>
      <c r="AA135" s="40">
        <f t="shared" ref="AA135" si="255">SUM(AA136:AA139)</f>
        <v>0</v>
      </c>
      <c r="AB135" s="40">
        <f t="shared" ref="AB135" si="256">SUM(AB136:AB139)</f>
        <v>0</v>
      </c>
      <c r="AC135" s="40">
        <f t="shared" ref="AC135" si="257">SUM(AC136:AC139)</f>
        <v>0</v>
      </c>
      <c r="AD135" s="40">
        <f t="shared" ref="AD135" si="258">SUM(AD136:AD139)</f>
        <v>0</v>
      </c>
      <c r="AE135" s="40">
        <f t="shared" ref="AE135" si="259">SUM(AE136:AE139)</f>
        <v>0</v>
      </c>
      <c r="AF135" s="40">
        <f t="shared" ref="AF135" si="260">SUM(AF136:AF139)</f>
        <v>0</v>
      </c>
      <c r="AG135" s="26">
        <f t="shared" si="180"/>
        <v>0</v>
      </c>
      <c r="AH135" s="40">
        <f t="shared" ref="AH135" si="261">SUM(AH136:AH139)</f>
        <v>0</v>
      </c>
      <c r="AI135" s="26">
        <f t="shared" si="110"/>
        <v>0</v>
      </c>
      <c r="AJ135" s="40">
        <f t="shared" ref="AJ135" si="262">SUM(AJ136:AJ139)</f>
        <v>0</v>
      </c>
      <c r="AK135" s="40">
        <f t="shared" ref="AK135" si="263">SUM(AK136:AK139)</f>
        <v>0</v>
      </c>
      <c r="AL135" s="40">
        <f t="shared" ref="AL135" si="264">SUM(AL136:AL139)</f>
        <v>0</v>
      </c>
      <c r="AM135" s="40">
        <f t="shared" ref="AM135" si="265">SUM(AM136:AM139)</f>
        <v>0</v>
      </c>
      <c r="AN135" s="40">
        <f t="shared" ref="AN135" si="266">SUM(AN136:AN139)</f>
        <v>0</v>
      </c>
      <c r="AO135" s="40">
        <f t="shared" ref="AO135" si="267">SUM(AO136:AO139)</f>
        <v>0</v>
      </c>
      <c r="AP135" s="40">
        <f t="shared" ref="AP135" si="268">SUM(AP136:AP139)</f>
        <v>0</v>
      </c>
      <c r="AQ135" s="26">
        <f t="shared" si="183"/>
        <v>0</v>
      </c>
      <c r="AR135" s="40">
        <f t="shared" ref="AR135" si="269">SUM(AR136:AR139)</f>
        <v>0</v>
      </c>
      <c r="AS135" s="26">
        <f t="shared" si="114"/>
        <v>0</v>
      </c>
      <c r="AT135" s="40">
        <f t="shared" ref="AT135" si="270">SUM(AT136:AT139)</f>
        <v>0</v>
      </c>
      <c r="AU135" s="26">
        <f t="shared" si="186"/>
        <v>0</v>
      </c>
      <c r="AV135" s="40">
        <f t="shared" ref="AV135" si="271">SUM(AV136:AV139)</f>
        <v>0</v>
      </c>
      <c r="AW135" s="26">
        <f t="shared" si="116"/>
        <v>0</v>
      </c>
      <c r="AX135" s="40">
        <f t="shared" ref="AX135" si="272">SUM(AX136:AX139)</f>
        <v>0</v>
      </c>
    </row>
    <row r="136" spans="1:50" ht="15" hidden="1" customHeight="1" x14ac:dyDescent="0.25">
      <c r="A136" s="59">
        <v>71220</v>
      </c>
      <c r="B136" s="60" t="s">
        <v>120</v>
      </c>
      <c r="C136" s="36">
        <v>0</v>
      </c>
      <c r="D136" s="61"/>
      <c r="E136" s="36">
        <f t="shared" ref="E136:E138" si="273">SUM(C136:D136)</f>
        <v>0</v>
      </c>
      <c r="F136" s="74"/>
      <c r="G136" s="74"/>
      <c r="H136" s="75"/>
      <c r="I136" s="75"/>
      <c r="J136" s="75"/>
      <c r="K136" s="75"/>
      <c r="L136" s="33">
        <f t="shared" ref="L136:L138" si="274">F136+H136+J136</f>
        <v>0</v>
      </c>
      <c r="M136" s="34">
        <f t="shared" si="174"/>
        <v>0</v>
      </c>
      <c r="N136" s="33">
        <f t="shared" ref="N136:N138" si="275">G136+I136+K136</f>
        <v>0</v>
      </c>
      <c r="O136" s="34">
        <f t="shared" si="102"/>
        <v>0</v>
      </c>
      <c r="P136" s="56"/>
      <c r="Q136" s="56"/>
      <c r="R136" s="36"/>
      <c r="S136" s="36"/>
      <c r="T136" s="36"/>
      <c r="U136" s="36"/>
      <c r="V136" s="33">
        <f t="shared" ref="V136:V138" si="276">P136+R136+T136</f>
        <v>0</v>
      </c>
      <c r="W136" s="34">
        <f t="shared" si="177"/>
        <v>0</v>
      </c>
      <c r="X136" s="33">
        <f t="shared" ref="X136:X138" si="277">Q136+S136+U136</f>
        <v>0</v>
      </c>
      <c r="Y136" s="34">
        <f t="shared" si="106"/>
        <v>0</v>
      </c>
      <c r="Z136" s="36"/>
      <c r="AA136" s="36"/>
      <c r="AB136" s="36"/>
      <c r="AC136" s="36"/>
      <c r="AD136" s="36"/>
      <c r="AE136" s="36"/>
      <c r="AF136" s="33">
        <f t="shared" ref="AF136:AF138" si="278">Z136+AB136+AD136</f>
        <v>0</v>
      </c>
      <c r="AG136" s="34">
        <f t="shared" si="180"/>
        <v>0</v>
      </c>
      <c r="AH136" s="33">
        <f t="shared" ref="AH136:AH138" si="279">AA136+AC136+AE136</f>
        <v>0</v>
      </c>
      <c r="AI136" s="34">
        <f t="shared" si="110"/>
        <v>0</v>
      </c>
      <c r="AJ136" s="36"/>
      <c r="AK136" s="36"/>
      <c r="AL136" s="36"/>
      <c r="AM136" s="36"/>
      <c r="AN136" s="36"/>
      <c r="AO136" s="36"/>
      <c r="AP136" s="33">
        <f t="shared" ref="AP136:AP138" si="280">AJ136+AL136+AN136</f>
        <v>0</v>
      </c>
      <c r="AQ136" s="34">
        <f t="shared" si="183"/>
        <v>0</v>
      </c>
      <c r="AR136" s="33">
        <f t="shared" ref="AR136:AR138" si="281">AK136+AM136+AO136</f>
        <v>0</v>
      </c>
      <c r="AS136" s="34">
        <f t="shared" si="114"/>
        <v>0</v>
      </c>
      <c r="AT136" s="33">
        <f t="shared" ref="AT136:AT138" si="282">L136+V136+AF136+AP136</f>
        <v>0</v>
      </c>
      <c r="AU136" s="34">
        <f t="shared" si="186"/>
        <v>0</v>
      </c>
      <c r="AV136" s="33">
        <f t="shared" ref="AV136:AV138" si="283">N136+X136+AH136+AR136</f>
        <v>0</v>
      </c>
      <c r="AW136" s="34">
        <f t="shared" si="116"/>
        <v>0</v>
      </c>
      <c r="AX136" s="57">
        <f t="shared" si="119"/>
        <v>0</v>
      </c>
    </row>
    <row r="137" spans="1:50" ht="15" hidden="1" customHeight="1" x14ac:dyDescent="0.25">
      <c r="A137" s="37">
        <v>71300</v>
      </c>
      <c r="B137" s="30" t="s">
        <v>121</v>
      </c>
      <c r="C137" s="36">
        <v>0</v>
      </c>
      <c r="D137" s="36"/>
      <c r="E137" s="36">
        <f t="shared" si="273"/>
        <v>0</v>
      </c>
      <c r="F137" s="74"/>
      <c r="G137" s="74"/>
      <c r="H137" s="75"/>
      <c r="I137" s="75"/>
      <c r="J137" s="75"/>
      <c r="K137" s="75"/>
      <c r="L137" s="33">
        <f t="shared" si="274"/>
        <v>0</v>
      </c>
      <c r="M137" s="34">
        <f t="shared" si="174"/>
        <v>0</v>
      </c>
      <c r="N137" s="33">
        <f t="shared" si="275"/>
        <v>0</v>
      </c>
      <c r="O137" s="34">
        <f t="shared" si="102"/>
        <v>0</v>
      </c>
      <c r="P137" s="56"/>
      <c r="Q137" s="56"/>
      <c r="R137" s="36"/>
      <c r="S137" s="36"/>
      <c r="T137" s="36"/>
      <c r="U137" s="36"/>
      <c r="V137" s="33">
        <f t="shared" si="276"/>
        <v>0</v>
      </c>
      <c r="W137" s="34">
        <f t="shared" si="177"/>
        <v>0</v>
      </c>
      <c r="X137" s="33">
        <f t="shared" si="277"/>
        <v>0</v>
      </c>
      <c r="Y137" s="34">
        <f t="shared" si="106"/>
        <v>0</v>
      </c>
      <c r="Z137" s="36"/>
      <c r="AA137" s="36"/>
      <c r="AB137" s="36"/>
      <c r="AC137" s="36"/>
      <c r="AD137" s="36"/>
      <c r="AE137" s="36"/>
      <c r="AF137" s="33">
        <f t="shared" si="278"/>
        <v>0</v>
      </c>
      <c r="AG137" s="34">
        <f t="shared" si="180"/>
        <v>0</v>
      </c>
      <c r="AH137" s="33">
        <f t="shared" si="279"/>
        <v>0</v>
      </c>
      <c r="AI137" s="34">
        <f t="shared" si="110"/>
        <v>0</v>
      </c>
      <c r="AJ137" s="36"/>
      <c r="AK137" s="36"/>
      <c r="AL137" s="36"/>
      <c r="AM137" s="36"/>
      <c r="AN137" s="36"/>
      <c r="AO137" s="36"/>
      <c r="AP137" s="33">
        <f t="shared" si="280"/>
        <v>0</v>
      </c>
      <c r="AQ137" s="34">
        <f t="shared" si="183"/>
        <v>0</v>
      </c>
      <c r="AR137" s="33">
        <f t="shared" si="281"/>
        <v>0</v>
      </c>
      <c r="AS137" s="34">
        <f t="shared" si="114"/>
        <v>0</v>
      </c>
      <c r="AT137" s="33">
        <f t="shared" si="282"/>
        <v>0</v>
      </c>
      <c r="AU137" s="34">
        <f t="shared" si="186"/>
        <v>0</v>
      </c>
      <c r="AV137" s="33">
        <f t="shared" si="283"/>
        <v>0</v>
      </c>
      <c r="AW137" s="34">
        <f t="shared" si="116"/>
        <v>0</v>
      </c>
      <c r="AX137" s="57">
        <f t="shared" si="119"/>
        <v>0</v>
      </c>
    </row>
    <row r="138" spans="1:50" ht="15" hidden="1" customHeight="1" x14ac:dyDescent="0.25">
      <c r="A138" s="37">
        <v>73100</v>
      </c>
      <c r="B138" s="30" t="s">
        <v>122</v>
      </c>
      <c r="C138" s="36">
        <v>0</v>
      </c>
      <c r="D138" s="36"/>
      <c r="E138" s="36">
        <f t="shared" si="273"/>
        <v>0</v>
      </c>
      <c r="F138" s="74"/>
      <c r="G138" s="74"/>
      <c r="H138" s="75"/>
      <c r="I138" s="75"/>
      <c r="J138" s="75"/>
      <c r="K138" s="75"/>
      <c r="L138" s="33">
        <f t="shared" si="274"/>
        <v>0</v>
      </c>
      <c r="M138" s="34">
        <f t="shared" si="174"/>
        <v>0</v>
      </c>
      <c r="N138" s="33">
        <f t="shared" si="275"/>
        <v>0</v>
      </c>
      <c r="O138" s="34">
        <f t="shared" si="102"/>
        <v>0</v>
      </c>
      <c r="P138" s="56"/>
      <c r="Q138" s="56"/>
      <c r="R138" s="36"/>
      <c r="S138" s="36"/>
      <c r="T138" s="36"/>
      <c r="U138" s="36"/>
      <c r="V138" s="33">
        <f t="shared" si="276"/>
        <v>0</v>
      </c>
      <c r="W138" s="34">
        <f t="shared" si="177"/>
        <v>0</v>
      </c>
      <c r="X138" s="33">
        <f t="shared" si="277"/>
        <v>0</v>
      </c>
      <c r="Y138" s="34">
        <f t="shared" si="106"/>
        <v>0</v>
      </c>
      <c r="Z138" s="36"/>
      <c r="AA138" s="36"/>
      <c r="AB138" s="36"/>
      <c r="AC138" s="36"/>
      <c r="AD138" s="36"/>
      <c r="AE138" s="36"/>
      <c r="AF138" s="33">
        <f t="shared" si="278"/>
        <v>0</v>
      </c>
      <c r="AG138" s="34">
        <f t="shared" si="180"/>
        <v>0</v>
      </c>
      <c r="AH138" s="33">
        <f t="shared" si="279"/>
        <v>0</v>
      </c>
      <c r="AI138" s="34">
        <f t="shared" si="110"/>
        <v>0</v>
      </c>
      <c r="AJ138" s="36"/>
      <c r="AK138" s="36"/>
      <c r="AL138" s="36"/>
      <c r="AM138" s="36"/>
      <c r="AN138" s="36"/>
      <c r="AO138" s="36"/>
      <c r="AP138" s="33">
        <f t="shared" si="280"/>
        <v>0</v>
      </c>
      <c r="AQ138" s="34">
        <f t="shared" si="183"/>
        <v>0</v>
      </c>
      <c r="AR138" s="33">
        <f t="shared" si="281"/>
        <v>0</v>
      </c>
      <c r="AS138" s="34">
        <f t="shared" si="114"/>
        <v>0</v>
      </c>
      <c r="AT138" s="33">
        <f t="shared" si="282"/>
        <v>0</v>
      </c>
      <c r="AU138" s="34">
        <f t="shared" si="186"/>
        <v>0</v>
      </c>
      <c r="AV138" s="33">
        <f t="shared" si="283"/>
        <v>0</v>
      </c>
      <c r="AW138" s="34">
        <f t="shared" si="116"/>
        <v>0</v>
      </c>
      <c r="AX138" s="57">
        <f t="shared" si="119"/>
        <v>0</v>
      </c>
    </row>
    <row r="139" spans="1:50" ht="15" hidden="1" customHeight="1" x14ac:dyDescent="0.25">
      <c r="A139" s="29">
        <v>73200</v>
      </c>
      <c r="B139" s="63" t="s">
        <v>200</v>
      </c>
      <c r="C139" s="36">
        <v>0</v>
      </c>
      <c r="D139" s="36"/>
      <c r="E139" s="36">
        <f t="shared" ref="E139" si="284">SUM(C139:D139)</f>
        <v>0</v>
      </c>
      <c r="F139" s="74"/>
      <c r="G139" s="74"/>
      <c r="H139" s="75"/>
      <c r="I139" s="75"/>
      <c r="J139" s="75"/>
      <c r="K139" s="75"/>
      <c r="L139" s="33">
        <f t="shared" ref="L139" si="285">F139+H139+J139</f>
        <v>0</v>
      </c>
      <c r="M139" s="34">
        <f t="shared" ref="M139:M140" si="286">(IFERROR(L139/$E139,0))</f>
        <v>0</v>
      </c>
      <c r="N139" s="33">
        <f t="shared" ref="N139" si="287">G139+I139+K139</f>
        <v>0</v>
      </c>
      <c r="O139" s="34">
        <f t="shared" ref="O139:O140" si="288">(IFERROR(N139/L139,0))</f>
        <v>0</v>
      </c>
      <c r="P139" s="56"/>
      <c r="Q139" s="56"/>
      <c r="R139" s="36"/>
      <c r="S139" s="36"/>
      <c r="T139" s="36"/>
      <c r="U139" s="36"/>
      <c r="V139" s="33">
        <f t="shared" ref="V139" si="289">P139+R139+T139</f>
        <v>0</v>
      </c>
      <c r="W139" s="34">
        <f t="shared" ref="W139:W140" si="290">(IFERROR(V139/$E139,0))</f>
        <v>0</v>
      </c>
      <c r="X139" s="33">
        <f t="shared" ref="X139" si="291">Q139+S139+U139</f>
        <v>0</v>
      </c>
      <c r="Y139" s="34">
        <f t="shared" ref="Y139:Y140" si="292">(IFERROR(X139/V139,0))</f>
        <v>0</v>
      </c>
      <c r="Z139" s="36"/>
      <c r="AA139" s="36"/>
      <c r="AB139" s="36"/>
      <c r="AC139" s="36"/>
      <c r="AD139" s="36"/>
      <c r="AE139" s="36"/>
      <c r="AF139" s="33">
        <f t="shared" ref="AF139" si="293">Z139+AB139+AD139</f>
        <v>0</v>
      </c>
      <c r="AG139" s="34">
        <f t="shared" ref="AG139:AG140" si="294">(IFERROR(AF139/$E139,0))</f>
        <v>0</v>
      </c>
      <c r="AH139" s="33">
        <f t="shared" ref="AH139" si="295">AA139+AC139+AE139</f>
        <v>0</v>
      </c>
      <c r="AI139" s="34">
        <f t="shared" ref="AI139:AI140" si="296">(IFERROR(AH139/AF139,0))</f>
        <v>0</v>
      </c>
      <c r="AJ139" s="36"/>
      <c r="AK139" s="36"/>
      <c r="AL139" s="36"/>
      <c r="AM139" s="36"/>
      <c r="AN139" s="36"/>
      <c r="AO139" s="36"/>
      <c r="AP139" s="33">
        <f t="shared" ref="AP139" si="297">AJ139+AL139+AN139</f>
        <v>0</v>
      </c>
      <c r="AQ139" s="34">
        <f t="shared" ref="AQ139:AQ140" si="298">(IFERROR(AP139/$E139,0))</f>
        <v>0</v>
      </c>
      <c r="AR139" s="33">
        <f t="shared" ref="AR139" si="299">AK139+AM139+AO139</f>
        <v>0</v>
      </c>
      <c r="AS139" s="34">
        <f t="shared" ref="AS139:AS140" si="300">(IFERROR(AR139/AP139,0))</f>
        <v>0</v>
      </c>
      <c r="AT139" s="33">
        <f t="shared" ref="AT139" si="301">L139+V139+AF139+AP139</f>
        <v>0</v>
      </c>
      <c r="AU139" s="34">
        <f t="shared" ref="AU139:AU140" si="302">(IFERROR(AT139/$E139,0))</f>
        <v>0</v>
      </c>
      <c r="AV139" s="33">
        <f t="shared" ref="AV139" si="303">N139+X139+AH139+AR139</f>
        <v>0</v>
      </c>
      <c r="AW139" s="34">
        <f t="shared" ref="AW139:AW140" si="304">(IFERROR(AV139/AT139,0))</f>
        <v>0</v>
      </c>
      <c r="AX139" s="57">
        <f t="shared" ref="AX139" si="305">E139-AT139</f>
        <v>0</v>
      </c>
    </row>
    <row r="140" spans="1:50" s="19" customFormat="1" ht="15" hidden="1" customHeight="1" x14ac:dyDescent="0.25">
      <c r="A140" s="38">
        <v>80000</v>
      </c>
      <c r="B140" s="39" t="s">
        <v>123</v>
      </c>
      <c r="C140" s="40">
        <f>SUM(C141:C142)</f>
        <v>0</v>
      </c>
      <c r="D140" s="40">
        <f>SUM(D141:D142)</f>
        <v>0</v>
      </c>
      <c r="E140" s="40">
        <f t="shared" ref="E140:K140" si="306">SUM(E141:E142)</f>
        <v>0</v>
      </c>
      <c r="F140" s="40">
        <f t="shared" si="306"/>
        <v>0</v>
      </c>
      <c r="G140" s="40">
        <f t="shared" si="306"/>
        <v>0</v>
      </c>
      <c r="H140" s="40">
        <f t="shared" si="306"/>
        <v>0</v>
      </c>
      <c r="I140" s="40">
        <f t="shared" si="306"/>
        <v>0</v>
      </c>
      <c r="J140" s="40">
        <f t="shared" si="306"/>
        <v>0</v>
      </c>
      <c r="K140" s="40">
        <f t="shared" si="306"/>
        <v>0</v>
      </c>
      <c r="L140" s="40">
        <f>SUM(L141:L142)</f>
        <v>0</v>
      </c>
      <c r="M140" s="26">
        <f t="shared" si="286"/>
        <v>0</v>
      </c>
      <c r="N140" s="40">
        <f t="shared" ref="N140" si="307">SUM(N141)</f>
        <v>0</v>
      </c>
      <c r="O140" s="26">
        <f t="shared" si="288"/>
        <v>0</v>
      </c>
      <c r="P140" s="40">
        <f t="shared" ref="P140:V140" si="308">SUM(P141:P142)</f>
        <v>0</v>
      </c>
      <c r="Q140" s="40">
        <f t="shared" si="308"/>
        <v>0</v>
      </c>
      <c r="R140" s="40">
        <f t="shared" si="308"/>
        <v>0</v>
      </c>
      <c r="S140" s="40">
        <f t="shared" si="308"/>
        <v>0</v>
      </c>
      <c r="T140" s="40">
        <f t="shared" si="308"/>
        <v>0</v>
      </c>
      <c r="U140" s="40">
        <f t="shared" si="308"/>
        <v>0</v>
      </c>
      <c r="V140" s="40">
        <f t="shared" si="308"/>
        <v>0</v>
      </c>
      <c r="W140" s="26">
        <f t="shared" si="290"/>
        <v>0</v>
      </c>
      <c r="X140" s="40">
        <f t="shared" ref="X140" si="309">SUM(X141)</f>
        <v>0</v>
      </c>
      <c r="Y140" s="26">
        <f t="shared" si="292"/>
        <v>0</v>
      </c>
      <c r="Z140" s="40">
        <f t="shared" ref="Z140:AF140" si="310">SUM(Z141:Z142)</f>
        <v>0</v>
      </c>
      <c r="AA140" s="40">
        <f t="shared" si="310"/>
        <v>0</v>
      </c>
      <c r="AB140" s="40">
        <f t="shared" si="310"/>
        <v>0</v>
      </c>
      <c r="AC140" s="40">
        <f t="shared" si="310"/>
        <v>0</v>
      </c>
      <c r="AD140" s="40">
        <f t="shared" si="310"/>
        <v>0</v>
      </c>
      <c r="AE140" s="40">
        <f t="shared" si="310"/>
        <v>0</v>
      </c>
      <c r="AF140" s="40">
        <f t="shared" si="310"/>
        <v>0</v>
      </c>
      <c r="AG140" s="26">
        <f t="shared" si="294"/>
        <v>0</v>
      </c>
      <c r="AH140" s="40">
        <f t="shared" ref="AH140" si="311">SUM(AH141)</f>
        <v>0</v>
      </c>
      <c r="AI140" s="26">
        <f t="shared" si="296"/>
        <v>0</v>
      </c>
      <c r="AJ140" s="40">
        <f t="shared" ref="AJ140:AP140" si="312">SUM(AJ141:AJ142)</f>
        <v>0</v>
      </c>
      <c r="AK140" s="40">
        <f t="shared" si="312"/>
        <v>0</v>
      </c>
      <c r="AL140" s="40">
        <f t="shared" si="312"/>
        <v>0</v>
      </c>
      <c r="AM140" s="40">
        <f t="shared" si="312"/>
        <v>0</v>
      </c>
      <c r="AN140" s="40">
        <f t="shared" si="312"/>
        <v>0</v>
      </c>
      <c r="AO140" s="40">
        <f t="shared" si="312"/>
        <v>0</v>
      </c>
      <c r="AP140" s="40">
        <f t="shared" si="312"/>
        <v>0</v>
      </c>
      <c r="AQ140" s="26">
        <f t="shared" si="298"/>
        <v>0</v>
      </c>
      <c r="AR140" s="40">
        <f t="shared" ref="AR140" si="313">SUM(AR141)</f>
        <v>0</v>
      </c>
      <c r="AS140" s="26">
        <f t="shared" si="300"/>
        <v>0</v>
      </c>
      <c r="AT140" s="40">
        <f t="shared" ref="AT140" si="314">SUM(AT141:AT142)</f>
        <v>0</v>
      </c>
      <c r="AU140" s="26">
        <f t="shared" si="302"/>
        <v>0</v>
      </c>
      <c r="AV140" s="40">
        <f t="shared" ref="AV140" si="315">SUM(AV141)</f>
        <v>0</v>
      </c>
      <c r="AW140" s="26">
        <f t="shared" si="304"/>
        <v>0</v>
      </c>
      <c r="AX140" s="40">
        <f t="shared" ref="AX140" si="316">SUM(AX141:AX142)</f>
        <v>0</v>
      </c>
    </row>
    <row r="141" spans="1:50" ht="15" hidden="1" customHeight="1" x14ac:dyDescent="0.25">
      <c r="A141" s="37">
        <v>81300</v>
      </c>
      <c r="B141" s="30" t="s">
        <v>124</v>
      </c>
      <c r="C141" s="36">
        <v>0</v>
      </c>
      <c r="D141" s="36"/>
      <c r="E141" s="36">
        <f>SUM(C141:D141)</f>
        <v>0</v>
      </c>
      <c r="F141" s="74"/>
      <c r="G141" s="74"/>
      <c r="H141" s="75"/>
      <c r="I141" s="75"/>
      <c r="J141" s="75"/>
      <c r="K141" s="75"/>
      <c r="L141" s="33">
        <f>F141+H141+J141</f>
        <v>0</v>
      </c>
      <c r="M141" s="34">
        <f>(IFERROR(L141/$E141,0))</f>
        <v>0</v>
      </c>
      <c r="N141" s="33">
        <f>G141+I141+K141</f>
        <v>0</v>
      </c>
      <c r="O141" s="34">
        <f>(IFERROR(N141/L141,0))</f>
        <v>0</v>
      </c>
      <c r="P141" s="56"/>
      <c r="Q141" s="56"/>
      <c r="R141" s="36"/>
      <c r="S141" s="36"/>
      <c r="T141" s="36"/>
      <c r="U141" s="36"/>
      <c r="V141" s="33">
        <f>P141+R141+T141</f>
        <v>0</v>
      </c>
      <c r="W141" s="34">
        <f>(IFERROR(V141/$E141,0))</f>
        <v>0</v>
      </c>
      <c r="X141" s="33">
        <f>Q141+S141+U141</f>
        <v>0</v>
      </c>
      <c r="Y141" s="34">
        <f>(IFERROR(X141/V141,0))</f>
        <v>0</v>
      </c>
      <c r="Z141" s="36"/>
      <c r="AA141" s="36"/>
      <c r="AB141" s="36"/>
      <c r="AC141" s="36"/>
      <c r="AD141" s="36"/>
      <c r="AE141" s="36"/>
      <c r="AF141" s="33">
        <f>Z141+AB141+AD141</f>
        <v>0</v>
      </c>
      <c r="AG141" s="34">
        <f>(IFERROR(AF141/$E141,0))</f>
        <v>0</v>
      </c>
      <c r="AH141" s="33">
        <f>AA141+AC141+AE141</f>
        <v>0</v>
      </c>
      <c r="AI141" s="34">
        <f>(IFERROR(AH141/AF141,0))</f>
        <v>0</v>
      </c>
      <c r="AJ141" s="36"/>
      <c r="AK141" s="36"/>
      <c r="AL141" s="36"/>
      <c r="AM141" s="36"/>
      <c r="AN141" s="36"/>
      <c r="AO141" s="36"/>
      <c r="AP141" s="33">
        <f>AJ141+AL141+AN141</f>
        <v>0</v>
      </c>
      <c r="AQ141" s="34">
        <f>(IFERROR(AP141/$E141,0))</f>
        <v>0</v>
      </c>
      <c r="AR141" s="33">
        <f>AK141+AM141+AO141</f>
        <v>0</v>
      </c>
      <c r="AS141" s="34">
        <f>(IFERROR(AR141/AP141,0))</f>
        <v>0</v>
      </c>
      <c r="AT141" s="33">
        <f t="shared" ref="AT141:AT142" si="317">L141+V141+AF141+AP141</f>
        <v>0</v>
      </c>
      <c r="AU141" s="34">
        <f>(IFERROR(AT141/$E141,0))</f>
        <v>0</v>
      </c>
      <c r="AV141" s="33">
        <f t="shared" ref="AV141:AV142" si="318">N141+X141+AH141+AR141</f>
        <v>0</v>
      </c>
      <c r="AW141" s="34">
        <f>(IFERROR(AV141/AT141,0))</f>
        <v>0</v>
      </c>
      <c r="AX141" s="57">
        <f t="shared" ref="AX141:AX142" si="319">E141-AT141</f>
        <v>0</v>
      </c>
    </row>
    <row r="142" spans="1:50" ht="15" hidden="1" customHeight="1" x14ac:dyDescent="0.25">
      <c r="A142" s="29">
        <v>85100</v>
      </c>
      <c r="B142" s="173" t="s">
        <v>205</v>
      </c>
      <c r="C142" s="36">
        <v>0</v>
      </c>
      <c r="D142" s="36"/>
      <c r="E142" s="36">
        <f>SUM(C142:D142)</f>
        <v>0</v>
      </c>
      <c r="F142" s="74"/>
      <c r="G142" s="74"/>
      <c r="H142" s="75"/>
      <c r="I142" s="75"/>
      <c r="J142" s="75"/>
      <c r="K142" s="75"/>
      <c r="L142" s="33">
        <f>F142+H142+J142</f>
        <v>0</v>
      </c>
      <c r="M142" s="34">
        <f>(IFERROR(L142/$E142,0))</f>
        <v>0</v>
      </c>
      <c r="N142" s="33">
        <f>G142+I142+K142</f>
        <v>0</v>
      </c>
      <c r="O142" s="34">
        <f>(IFERROR(N142/L142,0))</f>
        <v>0</v>
      </c>
      <c r="P142" s="56"/>
      <c r="Q142" s="56"/>
      <c r="R142" s="36"/>
      <c r="S142" s="36"/>
      <c r="T142" s="36"/>
      <c r="U142" s="36"/>
      <c r="V142" s="33">
        <f>P142+R142+T142</f>
        <v>0</v>
      </c>
      <c r="W142" s="34">
        <f>(IFERROR(V142/$E142,0))</f>
        <v>0</v>
      </c>
      <c r="X142" s="33">
        <f>Q142+S142+U142</f>
        <v>0</v>
      </c>
      <c r="Y142" s="34">
        <f>(IFERROR(X142/V142,0))</f>
        <v>0</v>
      </c>
      <c r="Z142" s="36"/>
      <c r="AA142" s="36"/>
      <c r="AB142" s="36"/>
      <c r="AC142" s="36"/>
      <c r="AD142" s="36"/>
      <c r="AE142" s="36"/>
      <c r="AF142" s="33">
        <f>Z142+AB142+AD142</f>
        <v>0</v>
      </c>
      <c r="AG142" s="34">
        <f>(IFERROR(AF142/$E142,0))</f>
        <v>0</v>
      </c>
      <c r="AH142" s="33">
        <f>AA142+AC142+AE142</f>
        <v>0</v>
      </c>
      <c r="AI142" s="34">
        <f>(IFERROR(AH142/AF142,0))</f>
        <v>0</v>
      </c>
      <c r="AJ142" s="36"/>
      <c r="AK142" s="36"/>
      <c r="AL142" s="36"/>
      <c r="AM142" s="36"/>
      <c r="AN142" s="36"/>
      <c r="AO142" s="36"/>
      <c r="AP142" s="33">
        <f>AJ142+AL142+AN142</f>
        <v>0</v>
      </c>
      <c r="AQ142" s="34">
        <f>(IFERROR(AP142/$E142,0))</f>
        <v>0</v>
      </c>
      <c r="AR142" s="33">
        <f>AK142+AM142+AO142</f>
        <v>0</v>
      </c>
      <c r="AS142" s="34">
        <f>(IFERROR(AR142/AP142,0))</f>
        <v>0</v>
      </c>
      <c r="AT142" s="33">
        <f t="shared" si="317"/>
        <v>0</v>
      </c>
      <c r="AU142" s="34">
        <f>(IFERROR(AT142/$E142,0))</f>
        <v>0</v>
      </c>
      <c r="AV142" s="33">
        <f t="shared" si="318"/>
        <v>0</v>
      </c>
      <c r="AW142" s="34">
        <f>(IFERROR(AV142/AT142,0))</f>
        <v>0</v>
      </c>
      <c r="AX142" s="57">
        <f t="shared" si="319"/>
        <v>0</v>
      </c>
    </row>
    <row r="143" spans="1:50" s="19" customFormat="1" ht="15" hidden="1" customHeight="1" x14ac:dyDescent="0.25">
      <c r="A143" s="38">
        <v>90000</v>
      </c>
      <c r="B143" s="39" t="s">
        <v>125</v>
      </c>
      <c r="C143" s="40">
        <f t="shared" ref="C143:D143" si="320">SUM(C144:C146)</f>
        <v>0</v>
      </c>
      <c r="D143" s="40">
        <f t="shared" si="320"/>
        <v>0</v>
      </c>
      <c r="E143" s="40">
        <f>SUM(E144:E146)</f>
        <v>0</v>
      </c>
      <c r="F143" s="67">
        <f t="shared" ref="F143:N143" si="321">SUM(F144:F146)</f>
        <v>0</v>
      </c>
      <c r="G143" s="67">
        <f t="shared" si="321"/>
        <v>0</v>
      </c>
      <c r="H143" s="67">
        <f t="shared" si="321"/>
        <v>0</v>
      </c>
      <c r="I143" s="67">
        <f t="shared" si="321"/>
        <v>0</v>
      </c>
      <c r="J143" s="67">
        <f t="shared" si="321"/>
        <v>0</v>
      </c>
      <c r="K143" s="67">
        <f t="shared" si="321"/>
        <v>0</v>
      </c>
      <c r="L143" s="40">
        <f t="shared" si="321"/>
        <v>0</v>
      </c>
      <c r="M143" s="26">
        <f>(IFERROR(L143/$E143,0))</f>
        <v>0</v>
      </c>
      <c r="N143" s="40">
        <f t="shared" si="321"/>
        <v>0</v>
      </c>
      <c r="O143" s="26">
        <f>(IFERROR(N143/L143,0))</f>
        <v>0</v>
      </c>
      <c r="P143" s="67">
        <f t="shared" ref="P143:V143" si="322">SUM(P144:P146)</f>
        <v>0</v>
      </c>
      <c r="Q143" s="67">
        <f>SUM(Q144:Q146)</f>
        <v>0</v>
      </c>
      <c r="R143" s="67">
        <f t="shared" si="322"/>
        <v>0</v>
      </c>
      <c r="S143" s="67">
        <f t="shared" si="322"/>
        <v>0</v>
      </c>
      <c r="T143" s="67">
        <f t="shared" si="322"/>
        <v>0</v>
      </c>
      <c r="U143" s="67">
        <f t="shared" si="322"/>
        <v>0</v>
      </c>
      <c r="V143" s="40">
        <f t="shared" si="322"/>
        <v>0</v>
      </c>
      <c r="W143" s="26">
        <f>(IFERROR(V143/$E143,0))</f>
        <v>0</v>
      </c>
      <c r="X143" s="40">
        <f t="shared" ref="X143" si="323">SUM(X144:X146)</f>
        <v>0</v>
      </c>
      <c r="Y143" s="26">
        <f>(IFERROR(X143/V143,0))</f>
        <v>0</v>
      </c>
      <c r="Z143" s="40">
        <f t="shared" ref="Z143:AF143" si="324">SUM(Z144:Z146)</f>
        <v>0</v>
      </c>
      <c r="AA143" s="40">
        <f t="shared" si="324"/>
        <v>0</v>
      </c>
      <c r="AB143" s="40">
        <f t="shared" si="324"/>
        <v>0</v>
      </c>
      <c r="AC143" s="40">
        <f t="shared" si="324"/>
        <v>0</v>
      </c>
      <c r="AD143" s="40">
        <f t="shared" si="324"/>
        <v>0</v>
      </c>
      <c r="AE143" s="40">
        <f t="shared" si="324"/>
        <v>0</v>
      </c>
      <c r="AF143" s="40">
        <f t="shared" si="324"/>
        <v>0</v>
      </c>
      <c r="AG143" s="26">
        <f>(IFERROR(AF143/$E143,0))</f>
        <v>0</v>
      </c>
      <c r="AH143" s="40">
        <f t="shared" ref="AH143" si="325">SUM(AH144:AH146)</f>
        <v>0</v>
      </c>
      <c r="AI143" s="26">
        <f>(IFERROR(AH143/AF143,0))</f>
        <v>0</v>
      </c>
      <c r="AJ143" s="40">
        <f t="shared" ref="AJ143:AP143" si="326">SUM(AJ144:AJ146)</f>
        <v>0</v>
      </c>
      <c r="AK143" s="40">
        <f t="shared" si="326"/>
        <v>0</v>
      </c>
      <c r="AL143" s="40">
        <f t="shared" si="326"/>
        <v>0</v>
      </c>
      <c r="AM143" s="40">
        <f t="shared" si="326"/>
        <v>0</v>
      </c>
      <c r="AN143" s="40">
        <f t="shared" si="326"/>
        <v>0</v>
      </c>
      <c r="AO143" s="40">
        <f t="shared" si="326"/>
        <v>0</v>
      </c>
      <c r="AP143" s="40">
        <f t="shared" si="326"/>
        <v>0</v>
      </c>
      <c r="AQ143" s="26">
        <f>(IFERROR(AP143/$E143,0))</f>
        <v>0</v>
      </c>
      <c r="AR143" s="40">
        <f t="shared" ref="AR143" si="327">SUM(AR144:AR146)</f>
        <v>0</v>
      </c>
      <c r="AS143" s="26">
        <f>(IFERROR(AR143/AP143,0))</f>
        <v>0</v>
      </c>
      <c r="AT143" s="40">
        <f t="shared" ref="AT143" si="328">SUM(AT144:AT146)</f>
        <v>0</v>
      </c>
      <c r="AU143" s="26">
        <f>(IFERROR(AT143/$E143,0))</f>
        <v>0</v>
      </c>
      <c r="AV143" s="40">
        <f t="shared" ref="AV143" si="329">SUM(AV144:AV146)</f>
        <v>0</v>
      </c>
      <c r="AW143" s="26">
        <f>(IFERROR(AV143/AT143,0))</f>
        <v>0</v>
      </c>
      <c r="AX143" s="40">
        <f>SUM(AX144:AX146)</f>
        <v>0</v>
      </c>
    </row>
    <row r="144" spans="1:50" ht="15" hidden="1" customHeight="1" x14ac:dyDescent="0.25">
      <c r="A144" s="37">
        <v>94200</v>
      </c>
      <c r="B144" s="30" t="s">
        <v>126</v>
      </c>
      <c r="C144" s="36">
        <v>0</v>
      </c>
      <c r="D144" s="36"/>
      <c r="E144" s="36">
        <f t="shared" ref="E144:E146" si="330">SUM(C144:D144)</f>
        <v>0</v>
      </c>
      <c r="F144" s="74"/>
      <c r="G144" s="74"/>
      <c r="H144" s="75"/>
      <c r="I144" s="75"/>
      <c r="J144" s="75"/>
      <c r="K144" s="75"/>
      <c r="L144" s="33">
        <f t="shared" ref="L144:L146" si="331">F144+H144+J144</f>
        <v>0</v>
      </c>
      <c r="M144" s="34">
        <f t="shared" ref="M144:M146" si="332">(IFERROR(L144/$E144,0))</f>
        <v>0</v>
      </c>
      <c r="N144" s="33">
        <f t="shared" ref="N144:N146" si="333">G144+I144+K144</f>
        <v>0</v>
      </c>
      <c r="O144" s="34">
        <f t="shared" ref="O144:O146" si="334">(IFERROR(N144/L144,0))</f>
        <v>0</v>
      </c>
      <c r="P144" s="56"/>
      <c r="Q144" s="56"/>
      <c r="R144" s="36"/>
      <c r="S144" s="36"/>
      <c r="T144" s="36"/>
      <c r="U144" s="36"/>
      <c r="V144" s="33">
        <f t="shared" ref="V144:V146" si="335">P144+R144+T144</f>
        <v>0</v>
      </c>
      <c r="W144" s="34">
        <f t="shared" ref="W144:W146" si="336">(IFERROR(V144/$E144,0))</f>
        <v>0</v>
      </c>
      <c r="X144" s="33">
        <f t="shared" ref="X144:X146" si="337">Q144+S144+U144</f>
        <v>0</v>
      </c>
      <c r="Y144" s="34">
        <f t="shared" ref="Y144:Y146" si="338">(IFERROR(X144/V144,0))</f>
        <v>0</v>
      </c>
      <c r="Z144" s="36"/>
      <c r="AA144" s="36"/>
      <c r="AB144" s="36"/>
      <c r="AC144" s="36"/>
      <c r="AD144" s="36"/>
      <c r="AE144" s="36"/>
      <c r="AF144" s="33">
        <f t="shared" ref="AF144:AF146" si="339">Z144+AB144+AD144</f>
        <v>0</v>
      </c>
      <c r="AG144" s="34">
        <f t="shared" ref="AG144:AG146" si="340">(IFERROR(AF144/$E144,0))</f>
        <v>0</v>
      </c>
      <c r="AH144" s="33">
        <f t="shared" ref="AH144:AH146" si="341">AA144+AC144+AE144</f>
        <v>0</v>
      </c>
      <c r="AI144" s="34">
        <f t="shared" ref="AI144:AI146" si="342">(IFERROR(AH144/AF144,0))</f>
        <v>0</v>
      </c>
      <c r="AJ144" s="36"/>
      <c r="AK144" s="36"/>
      <c r="AL144" s="36"/>
      <c r="AM144" s="36"/>
      <c r="AN144" s="36"/>
      <c r="AO144" s="36"/>
      <c r="AP144" s="33">
        <f t="shared" ref="AP144:AP146" si="343">AJ144+AL144+AN144</f>
        <v>0</v>
      </c>
      <c r="AQ144" s="34">
        <f t="shared" ref="AQ144:AQ146" si="344">(IFERROR(AP144/$E144,0))</f>
        <v>0</v>
      </c>
      <c r="AR144" s="33">
        <f t="shared" ref="AR144:AR146" si="345">AK144+AM144+AO144</f>
        <v>0</v>
      </c>
      <c r="AS144" s="34">
        <f t="shared" ref="AS144:AS146" si="346">(IFERROR(AR144/AP144,0))</f>
        <v>0</v>
      </c>
      <c r="AT144" s="33">
        <f t="shared" ref="AT144:AT146" si="347">L144+V144+AF144+AP144</f>
        <v>0</v>
      </c>
      <c r="AU144" s="34">
        <f t="shared" ref="AU144:AU146" si="348">(IFERROR(AT144/$E144,0))</f>
        <v>0</v>
      </c>
      <c r="AV144" s="33">
        <f t="shared" ref="AV144:AV146" si="349">N144+X144+AH144+AR144</f>
        <v>0</v>
      </c>
      <c r="AW144" s="34">
        <f t="shared" ref="AW144:AW146" si="350">(IFERROR(AV144/AT144,0))</f>
        <v>0</v>
      </c>
      <c r="AX144" s="57">
        <f t="shared" si="119"/>
        <v>0</v>
      </c>
    </row>
    <row r="145" spans="1:50" ht="15" hidden="1" customHeight="1" x14ac:dyDescent="0.25">
      <c r="A145" s="78">
        <v>96200</v>
      </c>
      <c r="B145" s="79" t="s">
        <v>164</v>
      </c>
      <c r="C145" s="36">
        <v>0</v>
      </c>
      <c r="D145" s="80"/>
      <c r="E145" s="36">
        <f t="shared" si="330"/>
        <v>0</v>
      </c>
      <c r="F145" s="81"/>
      <c r="G145" s="81"/>
      <c r="H145" s="82"/>
      <c r="I145" s="82"/>
      <c r="J145" s="82"/>
      <c r="K145" s="82"/>
      <c r="L145" s="33">
        <f t="shared" si="331"/>
        <v>0</v>
      </c>
      <c r="M145" s="34">
        <f t="shared" si="332"/>
        <v>0</v>
      </c>
      <c r="N145" s="33">
        <f t="shared" si="333"/>
        <v>0</v>
      </c>
      <c r="O145" s="34">
        <f t="shared" si="334"/>
        <v>0</v>
      </c>
      <c r="P145" s="56"/>
      <c r="Q145" s="56"/>
      <c r="R145" s="36"/>
      <c r="S145" s="36"/>
      <c r="T145" s="36"/>
      <c r="U145" s="36"/>
      <c r="V145" s="33">
        <f t="shared" si="335"/>
        <v>0</v>
      </c>
      <c r="W145" s="34">
        <f t="shared" si="336"/>
        <v>0</v>
      </c>
      <c r="X145" s="33">
        <f t="shared" si="337"/>
        <v>0</v>
      </c>
      <c r="Y145" s="34">
        <f t="shared" si="338"/>
        <v>0</v>
      </c>
      <c r="Z145" s="36"/>
      <c r="AA145" s="36"/>
      <c r="AB145" s="36"/>
      <c r="AC145" s="36"/>
      <c r="AD145" s="36"/>
      <c r="AE145" s="36"/>
      <c r="AF145" s="33">
        <f t="shared" si="339"/>
        <v>0</v>
      </c>
      <c r="AG145" s="34">
        <f t="shared" si="340"/>
        <v>0</v>
      </c>
      <c r="AH145" s="33">
        <f t="shared" si="341"/>
        <v>0</v>
      </c>
      <c r="AI145" s="34">
        <f t="shared" si="342"/>
        <v>0</v>
      </c>
      <c r="AJ145" s="36"/>
      <c r="AK145" s="36"/>
      <c r="AL145" s="36"/>
      <c r="AM145" s="36"/>
      <c r="AN145" s="36"/>
      <c r="AO145" s="36"/>
      <c r="AP145" s="33">
        <f t="shared" si="343"/>
        <v>0</v>
      </c>
      <c r="AQ145" s="34">
        <f t="shared" si="344"/>
        <v>0</v>
      </c>
      <c r="AR145" s="33">
        <f t="shared" si="345"/>
        <v>0</v>
      </c>
      <c r="AS145" s="34">
        <f t="shared" si="346"/>
        <v>0</v>
      </c>
      <c r="AT145" s="33">
        <f t="shared" si="347"/>
        <v>0</v>
      </c>
      <c r="AU145" s="34">
        <f t="shared" si="348"/>
        <v>0</v>
      </c>
      <c r="AV145" s="33">
        <f t="shared" si="349"/>
        <v>0</v>
      </c>
      <c r="AW145" s="34">
        <f t="shared" si="350"/>
        <v>0</v>
      </c>
      <c r="AX145" s="57">
        <f t="shared" si="119"/>
        <v>0</v>
      </c>
    </row>
    <row r="146" spans="1:50" ht="15" hidden="1" customHeight="1" x14ac:dyDescent="0.25">
      <c r="A146" s="41">
        <v>99100</v>
      </c>
      <c r="B146" s="42" t="s">
        <v>145</v>
      </c>
      <c r="C146" s="36">
        <v>0</v>
      </c>
      <c r="D146" s="83"/>
      <c r="E146" s="83">
        <f t="shared" si="330"/>
        <v>0</v>
      </c>
      <c r="F146" s="84"/>
      <c r="G146" s="84"/>
      <c r="H146" s="85"/>
      <c r="I146" s="85"/>
      <c r="J146" s="85"/>
      <c r="K146" s="85"/>
      <c r="L146" s="33">
        <f t="shared" si="331"/>
        <v>0</v>
      </c>
      <c r="M146" s="46">
        <f t="shared" si="332"/>
        <v>0</v>
      </c>
      <c r="N146" s="45">
        <f t="shared" si="333"/>
        <v>0</v>
      </c>
      <c r="O146" s="46">
        <f t="shared" si="334"/>
        <v>0</v>
      </c>
      <c r="P146" s="86"/>
      <c r="Q146" s="86"/>
      <c r="R146" s="80"/>
      <c r="S146" s="80"/>
      <c r="T146" s="80"/>
      <c r="U146" s="80"/>
      <c r="V146" s="33">
        <f t="shared" si="335"/>
        <v>0</v>
      </c>
      <c r="W146" s="46">
        <f t="shared" si="336"/>
        <v>0</v>
      </c>
      <c r="X146" s="45">
        <f t="shared" si="337"/>
        <v>0</v>
      </c>
      <c r="Y146" s="46">
        <f t="shared" si="338"/>
        <v>0</v>
      </c>
      <c r="Z146" s="80"/>
      <c r="AA146" s="80"/>
      <c r="AB146" s="80"/>
      <c r="AC146" s="80"/>
      <c r="AD146" s="80"/>
      <c r="AE146" s="80"/>
      <c r="AF146" s="33">
        <f t="shared" si="339"/>
        <v>0</v>
      </c>
      <c r="AG146" s="46">
        <f t="shared" si="340"/>
        <v>0</v>
      </c>
      <c r="AH146" s="45">
        <f t="shared" si="341"/>
        <v>0</v>
      </c>
      <c r="AI146" s="46">
        <f t="shared" si="342"/>
        <v>0</v>
      </c>
      <c r="AJ146" s="80"/>
      <c r="AK146" s="80"/>
      <c r="AL146" s="80"/>
      <c r="AM146" s="80"/>
      <c r="AN146" s="80"/>
      <c r="AO146" s="80"/>
      <c r="AP146" s="33">
        <f t="shared" si="343"/>
        <v>0</v>
      </c>
      <c r="AQ146" s="46">
        <f t="shared" si="344"/>
        <v>0</v>
      </c>
      <c r="AR146" s="45">
        <f t="shared" si="345"/>
        <v>0</v>
      </c>
      <c r="AS146" s="46">
        <f t="shared" si="346"/>
        <v>0</v>
      </c>
      <c r="AT146" s="33">
        <f t="shared" si="347"/>
        <v>0</v>
      </c>
      <c r="AU146" s="46">
        <f t="shared" si="348"/>
        <v>0</v>
      </c>
      <c r="AV146" s="33">
        <f t="shared" si="349"/>
        <v>0</v>
      </c>
      <c r="AW146" s="46">
        <f t="shared" si="350"/>
        <v>0</v>
      </c>
      <c r="AX146" s="87">
        <f t="shared" si="119"/>
        <v>0</v>
      </c>
    </row>
    <row r="147" spans="1:50" ht="15.75" thickBot="1" x14ac:dyDescent="0.3">
      <c r="A147" s="58"/>
      <c r="B147" s="47" t="s">
        <v>167</v>
      </c>
      <c r="C147" s="50">
        <f t="shared" ref="C147:D147" si="351">C24+C47+C83+C113+C129+C131+C135+C140+C143</f>
        <v>0</v>
      </c>
      <c r="D147" s="50">
        <f t="shared" si="351"/>
        <v>0</v>
      </c>
      <c r="E147" s="50">
        <f>E24+E47+E83+E113+E129+E131+E135+E140+E143</f>
        <v>0</v>
      </c>
      <c r="F147" s="50">
        <f t="shared" ref="F147:L147" si="352">F24+F47+F83+F113+F129+F131+F135+F140+F143</f>
        <v>0</v>
      </c>
      <c r="G147" s="50">
        <f t="shared" si="352"/>
        <v>0</v>
      </c>
      <c r="H147" s="50">
        <f t="shared" si="352"/>
        <v>0</v>
      </c>
      <c r="I147" s="50">
        <f t="shared" si="352"/>
        <v>0</v>
      </c>
      <c r="J147" s="50">
        <f t="shared" si="352"/>
        <v>0</v>
      </c>
      <c r="K147" s="50">
        <f t="shared" si="352"/>
        <v>0</v>
      </c>
      <c r="L147" s="50">
        <f t="shared" si="352"/>
        <v>0</v>
      </c>
      <c r="M147" s="49">
        <f>(IFERROR(L147/$E147,0))</f>
        <v>0</v>
      </c>
      <c r="N147" s="50">
        <f>G147+I147+K147</f>
        <v>0</v>
      </c>
      <c r="O147" s="49">
        <f>(IFERROR(N147/L147,0))</f>
        <v>0</v>
      </c>
      <c r="P147" s="50">
        <f t="shared" ref="P147:V147" si="353">P24+P47+P83+P113+P129+P131+P135+P140+P143</f>
        <v>0</v>
      </c>
      <c r="Q147" s="50">
        <f t="shared" si="353"/>
        <v>0</v>
      </c>
      <c r="R147" s="50">
        <f t="shared" si="353"/>
        <v>0</v>
      </c>
      <c r="S147" s="50">
        <f t="shared" si="353"/>
        <v>0</v>
      </c>
      <c r="T147" s="50">
        <f t="shared" si="353"/>
        <v>0</v>
      </c>
      <c r="U147" s="50">
        <f t="shared" si="353"/>
        <v>0</v>
      </c>
      <c r="V147" s="50">
        <f t="shared" si="353"/>
        <v>0</v>
      </c>
      <c r="W147" s="49">
        <f>(IFERROR(V147/$E147,0))</f>
        <v>0</v>
      </c>
      <c r="X147" s="50">
        <f>Q147+S147+U147</f>
        <v>0</v>
      </c>
      <c r="Y147" s="49">
        <f>(IFERROR(X147/V147,0))</f>
        <v>0</v>
      </c>
      <c r="Z147" s="50">
        <f t="shared" ref="Z147:AF147" si="354">Z24+Z47+Z83+Z113+Z129+Z131+Z135+Z140+Z143</f>
        <v>0</v>
      </c>
      <c r="AA147" s="50">
        <f t="shared" si="354"/>
        <v>0</v>
      </c>
      <c r="AB147" s="50">
        <f t="shared" si="354"/>
        <v>0</v>
      </c>
      <c r="AC147" s="50">
        <f t="shared" si="354"/>
        <v>0</v>
      </c>
      <c r="AD147" s="50">
        <f t="shared" si="354"/>
        <v>0</v>
      </c>
      <c r="AE147" s="50">
        <f t="shared" si="354"/>
        <v>0</v>
      </c>
      <c r="AF147" s="50">
        <f t="shared" si="354"/>
        <v>0</v>
      </c>
      <c r="AG147" s="49">
        <f>(IFERROR(AF147/$E147,0))</f>
        <v>0</v>
      </c>
      <c r="AH147" s="50">
        <f>AA147+AC147+AE147</f>
        <v>0</v>
      </c>
      <c r="AI147" s="49">
        <f>(IFERROR(AH147/AF147,0))</f>
        <v>0</v>
      </c>
      <c r="AJ147" s="50">
        <f t="shared" ref="AJ147:AP147" si="355">AJ24+AJ47+AJ83+AJ113+AJ129+AJ131+AJ135+AJ140+AJ143</f>
        <v>0</v>
      </c>
      <c r="AK147" s="50">
        <f t="shared" si="355"/>
        <v>0</v>
      </c>
      <c r="AL147" s="50">
        <f t="shared" si="355"/>
        <v>0</v>
      </c>
      <c r="AM147" s="50">
        <f t="shared" si="355"/>
        <v>0</v>
      </c>
      <c r="AN147" s="50">
        <f t="shared" si="355"/>
        <v>0</v>
      </c>
      <c r="AO147" s="50">
        <f t="shared" si="355"/>
        <v>0</v>
      </c>
      <c r="AP147" s="50">
        <f t="shared" si="355"/>
        <v>0</v>
      </c>
      <c r="AQ147" s="49">
        <f>(IFERROR(AP147/$E147,0))</f>
        <v>0</v>
      </c>
      <c r="AR147" s="50">
        <f>AK147+AM147+AO147</f>
        <v>0</v>
      </c>
      <c r="AS147" s="49">
        <f>(IFERROR(AR147/AP147,0))</f>
        <v>0</v>
      </c>
      <c r="AT147" s="50">
        <f t="shared" ref="AT147" si="356">AT24+AT47+AT83+AT113+AT129+AT131+AT135+AT140+AT143</f>
        <v>0</v>
      </c>
      <c r="AU147" s="49">
        <f>(IFERROR(AT147/$E147,0))</f>
        <v>0</v>
      </c>
      <c r="AV147" s="50">
        <f>AO147+AQ147+AS147</f>
        <v>0</v>
      </c>
      <c r="AW147" s="49">
        <f>(IFERROR(AV147/AT147,0))</f>
        <v>0</v>
      </c>
      <c r="AX147" s="50">
        <f t="shared" ref="AX147" si="357">AX24+AX47+AX83+AX113+AX129+AX131+AX135+AX140+AX143</f>
        <v>0</v>
      </c>
    </row>
    <row r="148" spans="1:50" ht="14.25" thickTop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  <c r="R148" s="13"/>
      <c r="S148" s="11"/>
      <c r="T148" s="11"/>
      <c r="U148" s="11"/>
      <c r="V148" s="13"/>
      <c r="W148" s="13"/>
      <c r="X148" s="13"/>
    </row>
  </sheetData>
  <mergeCells count="31">
    <mergeCell ref="AX21:AX23"/>
    <mergeCell ref="L22:L23"/>
    <mergeCell ref="M22:M23"/>
    <mergeCell ref="N22:N23"/>
    <mergeCell ref="O22:O23"/>
    <mergeCell ref="V22:V23"/>
    <mergeCell ref="W22:W23"/>
    <mergeCell ref="X22:X23"/>
    <mergeCell ref="Y22:Y23"/>
    <mergeCell ref="AF22:AF23"/>
    <mergeCell ref="AG22:AG23"/>
    <mergeCell ref="AH22:AH23"/>
    <mergeCell ref="AI22:AI23"/>
    <mergeCell ref="AP22:AP23"/>
    <mergeCell ref="F21:O21"/>
    <mergeCell ref="P21:Y21"/>
    <mergeCell ref="A18:AX18"/>
    <mergeCell ref="A21:A23"/>
    <mergeCell ref="B21:B23"/>
    <mergeCell ref="C21:C23"/>
    <mergeCell ref="D21:D23"/>
    <mergeCell ref="E21:E23"/>
    <mergeCell ref="Z21:AI21"/>
    <mergeCell ref="AJ21:AS21"/>
    <mergeCell ref="AT21:AT23"/>
    <mergeCell ref="AU21:AU23"/>
    <mergeCell ref="AV21:AV23"/>
    <mergeCell ref="AQ22:AQ23"/>
    <mergeCell ref="AR22:AR23"/>
    <mergeCell ref="AW21:AW23"/>
    <mergeCell ref="AS22:AS23"/>
  </mergeCells>
  <printOptions horizontalCentered="1"/>
  <pageMargins left="0" right="0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ingresos</vt:lpstr>
      <vt:lpstr>gastos 0001</vt:lpstr>
      <vt:lpstr>gastos 0099</vt:lpstr>
      <vt:lpstr>gastos 7201</vt:lpstr>
      <vt:lpstr>invers 7300</vt:lpstr>
      <vt:lpstr>gastos 9722</vt:lpstr>
      <vt:lpstr>gastos 9801</vt:lpstr>
      <vt:lpstr>gastos 9901</vt:lpstr>
      <vt:lpstr>proy 1</vt:lpstr>
      <vt:lpstr>proy 2</vt:lpstr>
      <vt:lpstr>proy 3</vt:lpstr>
      <vt:lpstr>proy 4</vt:lpstr>
      <vt:lpstr>proy 5</vt:lpstr>
      <vt:lpstr>gastos total</vt:lpstr>
      <vt:lpstr>Hoja3</vt:lpstr>
      <vt:lpstr>Hoja2</vt:lpstr>
      <vt:lpstr>Hoja1</vt:lpstr>
      <vt:lpstr>'gastos 0001'!Títulos_a_imprimir</vt:lpstr>
      <vt:lpstr>'gastos 7201'!Títulos_a_imprimir</vt:lpstr>
      <vt:lpstr>'gastos total'!Títulos_a_imprimir</vt:lpstr>
    </vt:vector>
  </TitlesOfParts>
  <Company>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 de Windows</cp:lastModifiedBy>
  <cp:lastPrinted>2019-01-17T17:37:46Z</cp:lastPrinted>
  <dcterms:created xsi:type="dcterms:W3CDTF">2015-06-02T15:18:22Z</dcterms:created>
  <dcterms:modified xsi:type="dcterms:W3CDTF">2020-01-24T15:04:33Z</dcterms:modified>
</cp:coreProperties>
</file>